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SF  Year 3  1980 - 1981\"/>
    </mc:Choice>
  </mc:AlternateContent>
  <xr:revisionPtr revIDLastSave="0" documentId="13_ncr:1_{694C5282-5AA7-42E7-B947-EF6279CA3759}" xr6:coauthVersionLast="47" xr6:coauthVersionMax="47" xr10:uidLastSave="{00000000-0000-0000-0000-000000000000}"/>
  <bookViews>
    <workbookView xWindow="-108" yWindow="-108" windowWidth="23256" windowHeight="12576" firstSheet="33" activeTab="40" xr2:uid="{4FBF8C42-3FA5-4607-851F-A329D7DF3007}"/>
  </bookViews>
  <sheets>
    <sheet name="Pre @ Chic" sheetId="37" r:id="rId1"/>
    <sheet name="Pre @ Chic2" sheetId="38" r:id="rId2"/>
    <sheet name="Pre @ Minn" sheetId="39" r:id="rId3"/>
    <sheet name="Pre vs Dall" sheetId="40" r:id="rId4"/>
    <sheet name="Pre vs Dall 2" sheetId="41" r:id="rId5"/>
    <sheet name="1 vs Dall" sheetId="1" r:id="rId6"/>
    <sheet name="2 @NJ" sheetId="2" r:id="rId7"/>
    <sheet name="3 @NO" sheetId="3" r:id="rId8"/>
    <sheet name="4 @Dall" sheetId="4" r:id="rId9"/>
    <sheet name="5 vs Dall" sheetId="5" r:id="rId10"/>
    <sheet name="6 vs Minn" sheetId="6" r:id="rId11"/>
    <sheet name="7 vs Gulls" sheetId="7" r:id="rId12"/>
    <sheet name="8 vs Gulls" sheetId="8" r:id="rId13"/>
    <sheet name="9 @StL" sheetId="9" r:id="rId14"/>
    <sheet name="10 @Gulls" sheetId="10" r:id="rId15"/>
    <sheet name="11 @NJ" sheetId="11" r:id="rId16"/>
    <sheet name="12 @Gulls" sheetId="12" r:id="rId17"/>
    <sheet name="13 @Minn" sheetId="13" r:id="rId18"/>
    <sheet name="14 @Neb" sheetId="14" r:id="rId19"/>
    <sheet name="15 vs NO" sheetId="15" r:id="rId20"/>
    <sheet name="16 vs Chic" sheetId="16" r:id="rId21"/>
    <sheet name="17 vs StL" sheetId="17" r:id="rId22"/>
    <sheet name="18 vs Neb" sheetId="18" r:id="rId23"/>
    <sheet name="19 @Chic" sheetId="19" r:id="rId24"/>
    <sheet name="20 @Neb" sheetId="20" r:id="rId25"/>
    <sheet name="21 @Dall" sheetId="21" r:id="rId26"/>
    <sheet name="22 @NO" sheetId="22" r:id="rId27"/>
    <sheet name="23 vs Dall" sheetId="23" r:id="rId28"/>
    <sheet name="24 @Minn" sheetId="24" r:id="rId29"/>
    <sheet name="25 @Chic" sheetId="25" r:id="rId30"/>
    <sheet name="26 @NJ" sheetId="26" r:id="rId31"/>
    <sheet name="27 @NJ" sheetId="27" r:id="rId32"/>
    <sheet name="28 @StL" sheetId="28" r:id="rId33"/>
    <sheet name="29 vs Chic" sheetId="29" r:id="rId34"/>
    <sheet name="30 vs StL" sheetId="30" r:id="rId35"/>
    <sheet name="31 vs Neb" sheetId="31" r:id="rId36"/>
    <sheet name="32 vs NJ" sheetId="32" r:id="rId37"/>
    <sheet name="33 vs NO" sheetId="33" r:id="rId38"/>
    <sheet name="34 vs NJ" sheetId="34" r:id="rId39"/>
    <sheet name="35 vs NO" sheetId="35" r:id="rId40"/>
    <sheet name="36 vs Minn" sheetId="36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41" l="1"/>
  <c r="R25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T13" i="41"/>
  <c r="N13" i="41"/>
  <c r="U40" i="40"/>
  <c r="U39" i="40"/>
  <c r="T47" i="40"/>
  <c r="S47" i="40"/>
  <c r="R47" i="40"/>
  <c r="Q47" i="40"/>
  <c r="P47" i="40"/>
  <c r="O47" i="40"/>
  <c r="N47" i="40"/>
  <c r="M47" i="40"/>
  <c r="L47" i="40"/>
  <c r="K47" i="40"/>
  <c r="J47" i="40"/>
  <c r="I47" i="40"/>
  <c r="H47" i="40"/>
  <c r="G47" i="40"/>
  <c r="F47" i="40"/>
  <c r="E47" i="40"/>
  <c r="U22" i="41"/>
  <c r="T22" i="41"/>
  <c r="N22" i="41"/>
  <c r="T43" i="41"/>
  <c r="N43" i="41"/>
  <c r="T42" i="41"/>
  <c r="N42" i="41"/>
  <c r="T41" i="41"/>
  <c r="N41" i="41"/>
  <c r="T40" i="41"/>
  <c r="N40" i="41"/>
  <c r="T44" i="40"/>
  <c r="T43" i="40"/>
  <c r="T42" i="40"/>
  <c r="T41" i="40"/>
  <c r="T40" i="40"/>
  <c r="T39" i="40"/>
  <c r="N45" i="40"/>
  <c r="N44" i="40"/>
  <c r="N43" i="40"/>
  <c r="N42" i="40"/>
  <c r="N41" i="40"/>
  <c r="N40" i="40"/>
  <c r="N39" i="40"/>
  <c r="S24" i="40"/>
  <c r="R24" i="40"/>
  <c r="Q24" i="40"/>
  <c r="P24" i="40"/>
  <c r="O24" i="40"/>
  <c r="M24" i="40"/>
  <c r="L24" i="40"/>
  <c r="K24" i="40"/>
  <c r="J24" i="40"/>
  <c r="I24" i="40"/>
  <c r="H24" i="40"/>
  <c r="G24" i="40"/>
  <c r="F24" i="40"/>
  <c r="E24" i="40"/>
  <c r="T22" i="40"/>
  <c r="N22" i="40"/>
  <c r="T21" i="40"/>
  <c r="N21" i="40"/>
  <c r="T20" i="40"/>
  <c r="N20" i="40"/>
  <c r="T19" i="40"/>
  <c r="N19" i="40"/>
  <c r="T18" i="40"/>
  <c r="U18" i="40" s="1"/>
  <c r="N18" i="40"/>
  <c r="T17" i="40"/>
  <c r="N17" i="40"/>
  <c r="U17" i="40" s="1"/>
  <c r="T16" i="40"/>
  <c r="U16" i="40" s="1"/>
  <c r="N16" i="40"/>
  <c r="T15" i="40"/>
  <c r="N15" i="40"/>
  <c r="T14" i="40"/>
  <c r="N14" i="40"/>
  <c r="T13" i="40"/>
  <c r="N13" i="40"/>
  <c r="T44" i="39"/>
  <c r="S44" i="39"/>
  <c r="R44" i="39"/>
  <c r="Q44" i="39"/>
  <c r="P44" i="39"/>
  <c r="O44" i="39"/>
  <c r="M44" i="39"/>
  <c r="L44" i="39"/>
  <c r="K44" i="39"/>
  <c r="J44" i="39"/>
  <c r="I44" i="39"/>
  <c r="H44" i="39"/>
  <c r="G44" i="39"/>
  <c r="F44" i="39"/>
  <c r="T41" i="39"/>
  <c r="U41" i="39" s="1"/>
  <c r="N41" i="39"/>
  <c r="U13" i="41" l="1"/>
  <c r="U43" i="41"/>
  <c r="U42" i="41"/>
  <c r="U40" i="41"/>
  <c r="U41" i="41"/>
  <c r="U15" i="40"/>
  <c r="U14" i="40"/>
  <c r="U20" i="40"/>
  <c r="U21" i="40"/>
  <c r="U22" i="40"/>
  <c r="U19" i="40"/>
  <c r="N24" i="40"/>
  <c r="T24" i="40"/>
  <c r="U13" i="40"/>
  <c r="T35" i="39"/>
  <c r="N35" i="39"/>
  <c r="T42" i="39"/>
  <c r="N42" i="39"/>
  <c r="T40" i="39"/>
  <c r="N40" i="39"/>
  <c r="T39" i="39"/>
  <c r="N39" i="39"/>
  <c r="T38" i="39"/>
  <c r="N38" i="39"/>
  <c r="N44" i="39" s="1"/>
  <c r="S24" i="39"/>
  <c r="R24" i="39"/>
  <c r="Q24" i="39"/>
  <c r="P24" i="39"/>
  <c r="O24" i="39"/>
  <c r="M24" i="39"/>
  <c r="L24" i="39"/>
  <c r="K24" i="39"/>
  <c r="J24" i="39"/>
  <c r="I24" i="39"/>
  <c r="H24" i="39"/>
  <c r="G24" i="39"/>
  <c r="F24" i="39"/>
  <c r="E24" i="39"/>
  <c r="T21" i="39"/>
  <c r="N21" i="39"/>
  <c r="K50" i="38"/>
  <c r="G50" i="38"/>
  <c r="S49" i="38"/>
  <c r="R49" i="38"/>
  <c r="Q49" i="38"/>
  <c r="P49" i="38"/>
  <c r="O49" i="38"/>
  <c r="N49" i="38"/>
  <c r="M49" i="38"/>
  <c r="L49" i="38"/>
  <c r="K49" i="38"/>
  <c r="J49" i="38"/>
  <c r="I49" i="38"/>
  <c r="H49" i="38"/>
  <c r="G49" i="38"/>
  <c r="F49" i="38"/>
  <c r="E49" i="38"/>
  <c r="T48" i="38"/>
  <c r="U48" i="38" s="1"/>
  <c r="N48" i="38"/>
  <c r="T47" i="38"/>
  <c r="U47" i="38" s="1"/>
  <c r="N47" i="38"/>
  <c r="T46" i="38"/>
  <c r="U46" i="38" s="1"/>
  <c r="N46" i="38"/>
  <c r="T45" i="38"/>
  <c r="U45" i="38" s="1"/>
  <c r="N45" i="38"/>
  <c r="T44" i="38"/>
  <c r="U44" i="38" s="1"/>
  <c r="N44" i="38"/>
  <c r="T43" i="38"/>
  <c r="U43" i="38" s="1"/>
  <c r="N43" i="38"/>
  <c r="T42" i="38"/>
  <c r="U42" i="38" s="1"/>
  <c r="N42" i="38"/>
  <c r="T41" i="38"/>
  <c r="U41" i="38" s="1"/>
  <c r="N41" i="38"/>
  <c r="T40" i="38"/>
  <c r="U40" i="38" s="1"/>
  <c r="N40" i="38"/>
  <c r="T39" i="38"/>
  <c r="U39" i="38" s="1"/>
  <c r="N39" i="38"/>
  <c r="T38" i="38"/>
  <c r="U38" i="38" s="1"/>
  <c r="N38" i="38"/>
  <c r="N21" i="38"/>
  <c r="U21" i="38" s="1"/>
  <c r="T21" i="38"/>
  <c r="U24" i="40" l="1"/>
  <c r="U35" i="39"/>
  <c r="U40" i="39"/>
  <c r="U39" i="39"/>
  <c r="U21" i="39"/>
  <c r="U42" i="39"/>
  <c r="U38" i="39"/>
  <c r="T41" i="37" l="1"/>
  <c r="N41" i="37"/>
  <c r="T43" i="37"/>
  <c r="N43" i="37"/>
  <c r="T39" i="37"/>
  <c r="N39" i="37"/>
  <c r="T47" i="37"/>
  <c r="N47" i="37"/>
  <c r="N45" i="37"/>
  <c r="N44" i="37"/>
  <c r="N42" i="37"/>
  <c r="N40" i="37"/>
  <c r="N38" i="37"/>
  <c r="T48" i="37"/>
  <c r="T46" i="37"/>
  <c r="T45" i="37"/>
  <c r="T44" i="37"/>
  <c r="T42" i="37"/>
  <c r="T40" i="37"/>
  <c r="T38" i="37"/>
  <c r="T21" i="37"/>
  <c r="S48" i="41"/>
  <c r="R48" i="41"/>
  <c r="Q48" i="41"/>
  <c r="P48" i="41"/>
  <c r="O48" i="41"/>
  <c r="M48" i="41"/>
  <c r="L48" i="41"/>
  <c r="K48" i="41"/>
  <c r="J48" i="41"/>
  <c r="I48" i="41"/>
  <c r="H48" i="41"/>
  <c r="G48" i="41"/>
  <c r="F48" i="41"/>
  <c r="E48" i="41"/>
  <c r="U47" i="41"/>
  <c r="T46" i="41"/>
  <c r="N46" i="41"/>
  <c r="T45" i="41"/>
  <c r="N45" i="41"/>
  <c r="T44" i="41"/>
  <c r="N44" i="41"/>
  <c r="T39" i="41"/>
  <c r="N39" i="41"/>
  <c r="T38" i="41"/>
  <c r="N38" i="41"/>
  <c r="T37" i="41"/>
  <c r="N37" i="41"/>
  <c r="T36" i="41"/>
  <c r="N36" i="41"/>
  <c r="T24" i="41"/>
  <c r="T25" i="41" s="1"/>
  <c r="N24" i="41"/>
  <c r="T23" i="41"/>
  <c r="N23" i="41"/>
  <c r="T21" i="41"/>
  <c r="N21" i="41"/>
  <c r="T20" i="41"/>
  <c r="N20" i="41"/>
  <c r="T19" i="41"/>
  <c r="U19" i="41" s="1"/>
  <c r="N19" i="41"/>
  <c r="T18" i="41"/>
  <c r="N18" i="41"/>
  <c r="T17" i="41"/>
  <c r="N17" i="41"/>
  <c r="T16" i="41"/>
  <c r="N16" i="41"/>
  <c r="T15" i="41"/>
  <c r="N15" i="41"/>
  <c r="T14" i="41"/>
  <c r="N14" i="41"/>
  <c r="S5" i="41"/>
  <c r="K5" i="41"/>
  <c r="S4" i="41"/>
  <c r="K4" i="41"/>
  <c r="T45" i="40"/>
  <c r="U45" i="40" s="1"/>
  <c r="U42" i="40"/>
  <c r="U41" i="40"/>
  <c r="T38" i="40"/>
  <c r="N38" i="40"/>
  <c r="T37" i="40"/>
  <c r="N37" i="40"/>
  <c r="T36" i="40"/>
  <c r="N36" i="40"/>
  <c r="T35" i="40"/>
  <c r="N35" i="40"/>
  <c r="K25" i="40"/>
  <c r="G25" i="40"/>
  <c r="S5" i="40"/>
  <c r="K5" i="40"/>
  <c r="S4" i="40"/>
  <c r="K4" i="40"/>
  <c r="E44" i="39"/>
  <c r="T37" i="39"/>
  <c r="N37" i="39"/>
  <c r="T36" i="39"/>
  <c r="N36" i="39"/>
  <c r="G25" i="39"/>
  <c r="T22" i="39"/>
  <c r="U22" i="39" s="1"/>
  <c r="N22" i="39"/>
  <c r="T20" i="39"/>
  <c r="N20" i="39"/>
  <c r="T19" i="39"/>
  <c r="U19" i="39" s="1"/>
  <c r="N19" i="39"/>
  <c r="T18" i="39"/>
  <c r="N18" i="39"/>
  <c r="T17" i="39"/>
  <c r="N17" i="39"/>
  <c r="T16" i="39"/>
  <c r="N16" i="39"/>
  <c r="T15" i="39"/>
  <c r="U15" i="39" s="1"/>
  <c r="N15" i="39"/>
  <c r="T14" i="39"/>
  <c r="N14" i="39"/>
  <c r="T13" i="39"/>
  <c r="N13" i="39"/>
  <c r="S5" i="39"/>
  <c r="K5" i="39"/>
  <c r="S4" i="39"/>
  <c r="K4" i="39"/>
  <c r="T37" i="38"/>
  <c r="N37" i="38"/>
  <c r="T36" i="38"/>
  <c r="N36" i="38"/>
  <c r="T35" i="38"/>
  <c r="N35" i="38"/>
  <c r="T34" i="38"/>
  <c r="N34" i="38"/>
  <c r="S23" i="38"/>
  <c r="R23" i="38"/>
  <c r="Q23" i="38"/>
  <c r="P23" i="38"/>
  <c r="O23" i="38"/>
  <c r="M23" i="38"/>
  <c r="L23" i="38"/>
  <c r="K23" i="38"/>
  <c r="J23" i="38"/>
  <c r="I23" i="38"/>
  <c r="H23" i="38"/>
  <c r="G23" i="38"/>
  <c r="F23" i="38"/>
  <c r="G24" i="38" s="1"/>
  <c r="T22" i="38"/>
  <c r="U22" i="38" s="1"/>
  <c r="N22" i="38"/>
  <c r="T20" i="38"/>
  <c r="N20" i="38"/>
  <c r="T19" i="38"/>
  <c r="U19" i="38" s="1"/>
  <c r="N19" i="38"/>
  <c r="T18" i="38"/>
  <c r="N18" i="38"/>
  <c r="T17" i="38"/>
  <c r="N17" i="38"/>
  <c r="T16" i="38"/>
  <c r="N16" i="38"/>
  <c r="T15" i="38"/>
  <c r="U15" i="38" s="1"/>
  <c r="N15" i="38"/>
  <c r="T14" i="38"/>
  <c r="N14" i="38"/>
  <c r="T13" i="38"/>
  <c r="N13" i="38"/>
  <c r="S5" i="38"/>
  <c r="K5" i="38"/>
  <c r="S4" i="38"/>
  <c r="K4" i="38"/>
  <c r="S49" i="37"/>
  <c r="R49" i="37"/>
  <c r="Q49" i="37"/>
  <c r="P49" i="37"/>
  <c r="O49" i="37"/>
  <c r="M49" i="37"/>
  <c r="L49" i="37"/>
  <c r="K49" i="37"/>
  <c r="J49" i="37"/>
  <c r="I49" i="37"/>
  <c r="H49" i="37"/>
  <c r="G49" i="37"/>
  <c r="F49" i="37"/>
  <c r="E49" i="37"/>
  <c r="N48" i="37"/>
  <c r="N46" i="37"/>
  <c r="U44" i="37"/>
  <c r="T37" i="37"/>
  <c r="N37" i="37"/>
  <c r="T36" i="37"/>
  <c r="N36" i="37"/>
  <c r="T35" i="37"/>
  <c r="N35" i="37"/>
  <c r="T34" i="37"/>
  <c r="N34" i="37"/>
  <c r="S23" i="37"/>
  <c r="R23" i="37"/>
  <c r="Q23" i="37"/>
  <c r="P23" i="37"/>
  <c r="O23" i="37"/>
  <c r="M23" i="37"/>
  <c r="L23" i="37"/>
  <c r="K23" i="37"/>
  <c r="J23" i="37"/>
  <c r="I23" i="37"/>
  <c r="H23" i="37"/>
  <c r="G23" i="37"/>
  <c r="F23" i="37"/>
  <c r="T22" i="37"/>
  <c r="N22" i="37"/>
  <c r="T20" i="37"/>
  <c r="N20" i="37"/>
  <c r="T19" i="37"/>
  <c r="N19" i="37"/>
  <c r="T18" i="37"/>
  <c r="N18" i="37"/>
  <c r="T17" i="37"/>
  <c r="N17" i="37"/>
  <c r="T16" i="37"/>
  <c r="N16" i="37"/>
  <c r="T15" i="37"/>
  <c r="N15" i="37"/>
  <c r="T14" i="37"/>
  <c r="N14" i="37"/>
  <c r="T13" i="37"/>
  <c r="N13" i="37"/>
  <c r="S5" i="37"/>
  <c r="K5" i="37"/>
  <c r="S4" i="37"/>
  <c r="K4" i="37"/>
  <c r="S44" i="36"/>
  <c r="R44" i="36"/>
  <c r="Q44" i="36"/>
  <c r="P44" i="36"/>
  <c r="O44" i="36"/>
  <c r="M44" i="36"/>
  <c r="L44" i="36"/>
  <c r="K44" i="36"/>
  <c r="J44" i="36"/>
  <c r="I44" i="36"/>
  <c r="H44" i="36"/>
  <c r="G44" i="36"/>
  <c r="F44" i="36"/>
  <c r="E44" i="36"/>
  <c r="U43" i="36"/>
  <c r="T42" i="36"/>
  <c r="U42" i="36" s="1"/>
  <c r="N42" i="36"/>
  <c r="T41" i="36"/>
  <c r="U41" i="36" s="1"/>
  <c r="N41" i="36"/>
  <c r="T40" i="36"/>
  <c r="U40" i="36" s="1"/>
  <c r="N40" i="36"/>
  <c r="T39" i="36"/>
  <c r="N39" i="36"/>
  <c r="U39" i="36" s="1"/>
  <c r="T38" i="36"/>
  <c r="U38" i="36" s="1"/>
  <c r="N38" i="36"/>
  <c r="T37" i="36"/>
  <c r="U37" i="36" s="1"/>
  <c r="N37" i="36"/>
  <c r="T36" i="36"/>
  <c r="N36" i="36"/>
  <c r="T35" i="36"/>
  <c r="N35" i="36"/>
  <c r="S46" i="35"/>
  <c r="R46" i="35"/>
  <c r="Q46" i="35"/>
  <c r="P46" i="35"/>
  <c r="O46" i="35"/>
  <c r="M46" i="35"/>
  <c r="L46" i="35"/>
  <c r="K46" i="35"/>
  <c r="J46" i="35"/>
  <c r="K47" i="35" s="1"/>
  <c r="I46" i="35"/>
  <c r="H46" i="35"/>
  <c r="G46" i="35"/>
  <c r="F46" i="35"/>
  <c r="G47" i="35" s="1"/>
  <c r="E46" i="35"/>
  <c r="U45" i="35"/>
  <c r="T44" i="35"/>
  <c r="U44" i="35" s="1"/>
  <c r="N44" i="35"/>
  <c r="U43" i="35"/>
  <c r="T43" i="35"/>
  <c r="N43" i="35"/>
  <c r="T42" i="35"/>
  <c r="U42" i="35" s="1"/>
  <c r="N42" i="35"/>
  <c r="U41" i="35"/>
  <c r="T40" i="35"/>
  <c r="U40" i="35" s="1"/>
  <c r="N40" i="35"/>
  <c r="T39" i="35"/>
  <c r="N39" i="35"/>
  <c r="U39" i="35" s="1"/>
  <c r="T38" i="35"/>
  <c r="U38" i="35" s="1"/>
  <c r="N38" i="35"/>
  <c r="U37" i="35"/>
  <c r="T37" i="35"/>
  <c r="N37" i="35"/>
  <c r="T36" i="35"/>
  <c r="U36" i="35" s="1"/>
  <c r="N36" i="35"/>
  <c r="T35" i="35"/>
  <c r="N35" i="35"/>
  <c r="N46" i="35" s="1"/>
  <c r="S46" i="34"/>
  <c r="R46" i="34"/>
  <c r="Q46" i="34"/>
  <c r="P46" i="34"/>
  <c r="O46" i="34"/>
  <c r="M46" i="34"/>
  <c r="L46" i="34"/>
  <c r="K46" i="34"/>
  <c r="J46" i="34"/>
  <c r="K47" i="34" s="1"/>
  <c r="I46" i="34"/>
  <c r="H46" i="34"/>
  <c r="G46" i="34"/>
  <c r="F46" i="34"/>
  <c r="G47" i="34" s="1"/>
  <c r="E46" i="34"/>
  <c r="U45" i="34"/>
  <c r="T44" i="34"/>
  <c r="U44" i="34" s="1"/>
  <c r="N44" i="34"/>
  <c r="U43" i="34"/>
  <c r="T43" i="34"/>
  <c r="N43" i="34"/>
  <c r="T42" i="34"/>
  <c r="U42" i="34" s="1"/>
  <c r="N42" i="34"/>
  <c r="T41" i="34"/>
  <c r="U41" i="34" s="1"/>
  <c r="N41" i="34"/>
  <c r="T40" i="34"/>
  <c r="U40" i="34" s="1"/>
  <c r="N40" i="34"/>
  <c r="U39" i="34"/>
  <c r="T39" i="34"/>
  <c r="N39" i="34"/>
  <c r="T38" i="34"/>
  <c r="U38" i="34" s="1"/>
  <c r="N38" i="34"/>
  <c r="U37" i="34"/>
  <c r="U36" i="34"/>
  <c r="U35" i="34"/>
  <c r="T35" i="34"/>
  <c r="N35" i="34"/>
  <c r="N46" i="34" s="1"/>
  <c r="S46" i="33"/>
  <c r="R46" i="33"/>
  <c r="Q46" i="33"/>
  <c r="P46" i="33"/>
  <c r="O46" i="33"/>
  <c r="M46" i="33"/>
  <c r="L46" i="33"/>
  <c r="K46" i="33"/>
  <c r="J46" i="33"/>
  <c r="K47" i="33" s="1"/>
  <c r="I46" i="33"/>
  <c r="H46" i="33"/>
  <c r="G46" i="33"/>
  <c r="F46" i="33"/>
  <c r="G47" i="33" s="1"/>
  <c r="E46" i="33"/>
  <c r="U45" i="33"/>
  <c r="T44" i="33"/>
  <c r="U44" i="33" s="1"/>
  <c r="N44" i="33"/>
  <c r="U43" i="33"/>
  <c r="T43" i="33"/>
  <c r="N43" i="33"/>
  <c r="T42" i="33"/>
  <c r="U42" i="33" s="1"/>
  <c r="N42" i="33"/>
  <c r="T41" i="33"/>
  <c r="U41" i="33" s="1"/>
  <c r="N41" i="33"/>
  <c r="T40" i="33"/>
  <c r="U40" i="33" s="1"/>
  <c r="N40" i="33"/>
  <c r="U39" i="33"/>
  <c r="T39" i="33"/>
  <c r="N39" i="33"/>
  <c r="T38" i="33"/>
  <c r="T46" i="33" s="1"/>
  <c r="N38" i="33"/>
  <c r="T37" i="33"/>
  <c r="U37" i="33" s="1"/>
  <c r="N37" i="33"/>
  <c r="T36" i="33"/>
  <c r="U36" i="33" s="1"/>
  <c r="N36" i="33"/>
  <c r="U35" i="33"/>
  <c r="T35" i="33"/>
  <c r="N35" i="33"/>
  <c r="N46" i="33" s="1"/>
  <c r="S46" i="32"/>
  <c r="R46" i="32"/>
  <c r="Q46" i="32"/>
  <c r="P46" i="32"/>
  <c r="O46" i="32"/>
  <c r="M46" i="32"/>
  <c r="L46" i="32"/>
  <c r="K46" i="32"/>
  <c r="J46" i="32"/>
  <c r="K47" i="32" s="1"/>
  <c r="I46" i="32"/>
  <c r="H46" i="32"/>
  <c r="G46" i="32"/>
  <c r="F46" i="32"/>
  <c r="G47" i="32" s="1"/>
  <c r="E46" i="32"/>
  <c r="U45" i="32"/>
  <c r="T44" i="32"/>
  <c r="U44" i="32" s="1"/>
  <c r="N44" i="32"/>
  <c r="U43" i="32"/>
  <c r="T43" i="32"/>
  <c r="N43" i="32"/>
  <c r="T42" i="32"/>
  <c r="U42" i="32" s="1"/>
  <c r="N42" i="32"/>
  <c r="T41" i="32"/>
  <c r="N41" i="32"/>
  <c r="U41" i="32" s="1"/>
  <c r="T40" i="32"/>
  <c r="U40" i="32" s="1"/>
  <c r="N40" i="32"/>
  <c r="U39" i="32"/>
  <c r="T39" i="32"/>
  <c r="N39" i="32"/>
  <c r="T38" i="32"/>
  <c r="U38" i="32" s="1"/>
  <c r="N38" i="32"/>
  <c r="U37" i="32"/>
  <c r="T36" i="32"/>
  <c r="U36" i="32" s="1"/>
  <c r="N36" i="32"/>
  <c r="T35" i="32"/>
  <c r="N35" i="32"/>
  <c r="N46" i="32" s="1"/>
  <c r="S47" i="31"/>
  <c r="R47" i="31"/>
  <c r="Q47" i="31"/>
  <c r="P47" i="31"/>
  <c r="O47" i="31"/>
  <c r="M47" i="31"/>
  <c r="L47" i="31"/>
  <c r="K47" i="31"/>
  <c r="J47" i="31"/>
  <c r="K48" i="31" s="1"/>
  <c r="I47" i="31"/>
  <c r="H47" i="31"/>
  <c r="G47" i="31"/>
  <c r="F47" i="31"/>
  <c r="G48" i="31" s="1"/>
  <c r="E47" i="31"/>
  <c r="U46" i="31"/>
  <c r="T45" i="31"/>
  <c r="U45" i="31" s="1"/>
  <c r="N45" i="31"/>
  <c r="U44" i="31"/>
  <c r="T44" i="31"/>
  <c r="N44" i="31"/>
  <c r="T43" i="31"/>
  <c r="U43" i="31" s="1"/>
  <c r="N43" i="31"/>
  <c r="T42" i="31"/>
  <c r="N42" i="31"/>
  <c r="U42" i="31" s="1"/>
  <c r="U41" i="31"/>
  <c r="T40" i="31"/>
  <c r="N40" i="31"/>
  <c r="U40" i="31" s="1"/>
  <c r="U39" i="31"/>
  <c r="T39" i="31"/>
  <c r="N39" i="31"/>
  <c r="U38" i="31"/>
  <c r="T38" i="31"/>
  <c r="N38" i="31"/>
  <c r="T37" i="31"/>
  <c r="U37" i="31" s="1"/>
  <c r="N37" i="31"/>
  <c r="T36" i="31"/>
  <c r="U36" i="31" s="1"/>
  <c r="N36" i="31"/>
  <c r="U35" i="31"/>
  <c r="T35" i="31"/>
  <c r="N35" i="31"/>
  <c r="N47" i="31" s="1"/>
  <c r="S47" i="29"/>
  <c r="R47" i="29"/>
  <c r="Q47" i="29"/>
  <c r="P47" i="29"/>
  <c r="O47" i="29"/>
  <c r="M47" i="29"/>
  <c r="L47" i="29"/>
  <c r="K47" i="29"/>
  <c r="J47" i="29"/>
  <c r="K48" i="29" s="1"/>
  <c r="I47" i="29"/>
  <c r="H47" i="29"/>
  <c r="G47" i="29"/>
  <c r="F47" i="29"/>
  <c r="G48" i="29" s="1"/>
  <c r="E47" i="29"/>
  <c r="U46" i="29"/>
  <c r="T45" i="29"/>
  <c r="U45" i="29" s="1"/>
  <c r="N45" i="29"/>
  <c r="U44" i="29"/>
  <c r="T44" i="29"/>
  <c r="N44" i="29"/>
  <c r="T43" i="29"/>
  <c r="U43" i="29" s="1"/>
  <c r="N43" i="29"/>
  <c r="T42" i="29"/>
  <c r="N42" i="29"/>
  <c r="U42" i="29" s="1"/>
  <c r="T41" i="29"/>
  <c r="U41" i="29" s="1"/>
  <c r="N41" i="29"/>
  <c r="U40" i="29"/>
  <c r="T40" i="29"/>
  <c r="N40" i="29"/>
  <c r="U39" i="29"/>
  <c r="U38" i="29"/>
  <c r="T38" i="29"/>
  <c r="N38" i="29"/>
  <c r="T37" i="29"/>
  <c r="U37" i="29" s="1"/>
  <c r="N37" i="29"/>
  <c r="T36" i="29"/>
  <c r="U36" i="29" s="1"/>
  <c r="N36" i="29"/>
  <c r="T35" i="29"/>
  <c r="U35" i="29" s="1"/>
  <c r="N35" i="29"/>
  <c r="N47" i="29" s="1"/>
  <c r="S45" i="27"/>
  <c r="R45" i="27"/>
  <c r="Q45" i="27"/>
  <c r="P45" i="27"/>
  <c r="O45" i="27"/>
  <c r="M45" i="27"/>
  <c r="L45" i="27"/>
  <c r="K45" i="27"/>
  <c r="J45" i="27"/>
  <c r="I45" i="27"/>
  <c r="H45" i="27"/>
  <c r="G45" i="27"/>
  <c r="F45" i="27"/>
  <c r="E45" i="27"/>
  <c r="T44" i="27"/>
  <c r="U44" i="27" s="1"/>
  <c r="N44" i="27"/>
  <c r="T43" i="27"/>
  <c r="N43" i="27"/>
  <c r="T42" i="27"/>
  <c r="U42" i="27" s="1"/>
  <c r="N42" i="27"/>
  <c r="T41" i="27"/>
  <c r="N41" i="27"/>
  <c r="U40" i="27"/>
  <c r="T40" i="27"/>
  <c r="N40" i="27"/>
  <c r="T39" i="27"/>
  <c r="N39" i="27"/>
  <c r="U38" i="27"/>
  <c r="T37" i="27"/>
  <c r="N37" i="27"/>
  <c r="T36" i="27"/>
  <c r="U36" i="27" s="1"/>
  <c r="N36" i="27"/>
  <c r="T35" i="27"/>
  <c r="N35" i="27"/>
  <c r="S45" i="26"/>
  <c r="R45" i="26"/>
  <c r="Q45" i="26"/>
  <c r="P45" i="26"/>
  <c r="O45" i="26"/>
  <c r="M45" i="26"/>
  <c r="L45" i="26"/>
  <c r="K45" i="26"/>
  <c r="J45" i="26"/>
  <c r="I45" i="26"/>
  <c r="H45" i="26"/>
  <c r="G45" i="26"/>
  <c r="F45" i="26"/>
  <c r="E45" i="26"/>
  <c r="T44" i="26"/>
  <c r="U44" i="26" s="1"/>
  <c r="N44" i="26"/>
  <c r="T43" i="26"/>
  <c r="N43" i="26"/>
  <c r="T42" i="26"/>
  <c r="U42" i="26" s="1"/>
  <c r="N42" i="26"/>
  <c r="T41" i="26"/>
  <c r="N41" i="26"/>
  <c r="U40" i="26"/>
  <c r="T40" i="26"/>
  <c r="N40" i="26"/>
  <c r="T39" i="26"/>
  <c r="N39" i="26"/>
  <c r="U38" i="26"/>
  <c r="T37" i="26"/>
  <c r="N37" i="26"/>
  <c r="T36" i="26"/>
  <c r="N36" i="26"/>
  <c r="T35" i="26"/>
  <c r="N35" i="26"/>
  <c r="S47" i="25"/>
  <c r="R47" i="25"/>
  <c r="Q47" i="25"/>
  <c r="P47" i="25"/>
  <c r="O47" i="25"/>
  <c r="M47" i="25"/>
  <c r="L47" i="25"/>
  <c r="K47" i="25"/>
  <c r="J47" i="25"/>
  <c r="I47" i="25"/>
  <c r="H47" i="25"/>
  <c r="G47" i="25"/>
  <c r="F47" i="25"/>
  <c r="E47" i="25"/>
  <c r="T46" i="25"/>
  <c r="U46" i="25" s="1"/>
  <c r="N46" i="25"/>
  <c r="T45" i="25"/>
  <c r="N45" i="25"/>
  <c r="T44" i="25"/>
  <c r="U44" i="25" s="1"/>
  <c r="N44" i="25"/>
  <c r="T43" i="25"/>
  <c r="N43" i="25"/>
  <c r="U42" i="25"/>
  <c r="T42" i="25"/>
  <c r="N42" i="25"/>
  <c r="T41" i="25"/>
  <c r="N41" i="25"/>
  <c r="T40" i="25"/>
  <c r="U40" i="25" s="1"/>
  <c r="N40" i="25"/>
  <c r="T39" i="25"/>
  <c r="N39" i="25"/>
  <c r="T38" i="25"/>
  <c r="N38" i="25"/>
  <c r="U38" i="25" s="1"/>
  <c r="T37" i="25"/>
  <c r="U37" i="25" s="1"/>
  <c r="N37" i="25"/>
  <c r="T36" i="25"/>
  <c r="N36" i="25"/>
  <c r="U36" i="25" s="1"/>
  <c r="T35" i="25"/>
  <c r="U35" i="25" s="1"/>
  <c r="N35" i="25"/>
  <c r="S45" i="24"/>
  <c r="R45" i="24"/>
  <c r="Q45" i="24"/>
  <c r="P45" i="24"/>
  <c r="O45" i="24"/>
  <c r="M45" i="24"/>
  <c r="L45" i="24"/>
  <c r="K45" i="24"/>
  <c r="J45" i="24"/>
  <c r="K46" i="24" s="1"/>
  <c r="I45" i="24"/>
  <c r="H45" i="24"/>
  <c r="G45" i="24"/>
  <c r="F45" i="24"/>
  <c r="G46" i="24" s="1"/>
  <c r="E45" i="24"/>
  <c r="U44" i="24"/>
  <c r="T43" i="24"/>
  <c r="U43" i="24" s="1"/>
  <c r="N43" i="24"/>
  <c r="U42" i="24"/>
  <c r="T42" i="24"/>
  <c r="N42" i="24"/>
  <c r="T41" i="24"/>
  <c r="U41" i="24" s="1"/>
  <c r="N41" i="24"/>
  <c r="T40" i="24"/>
  <c r="N40" i="24"/>
  <c r="U40" i="24" s="1"/>
  <c r="T39" i="24"/>
  <c r="U39" i="24" s="1"/>
  <c r="N39" i="24"/>
  <c r="U38" i="24"/>
  <c r="T38" i="24"/>
  <c r="N38" i="24"/>
  <c r="T37" i="24"/>
  <c r="T45" i="24" s="1"/>
  <c r="N37" i="24"/>
  <c r="T36" i="24"/>
  <c r="N36" i="24"/>
  <c r="N45" i="24" s="1"/>
  <c r="T35" i="24"/>
  <c r="U35" i="24" s="1"/>
  <c r="N35" i="24"/>
  <c r="S46" i="23"/>
  <c r="R46" i="23"/>
  <c r="Q46" i="23"/>
  <c r="P46" i="23"/>
  <c r="O46" i="23"/>
  <c r="M46" i="23"/>
  <c r="L46" i="23"/>
  <c r="K46" i="23"/>
  <c r="J46" i="23"/>
  <c r="K47" i="23" s="1"/>
  <c r="I46" i="23"/>
  <c r="H46" i="23"/>
  <c r="G46" i="23"/>
  <c r="F46" i="23"/>
  <c r="G47" i="23" s="1"/>
  <c r="E46" i="23"/>
  <c r="U45" i="23"/>
  <c r="T45" i="23"/>
  <c r="N45" i="23"/>
  <c r="T44" i="23"/>
  <c r="U44" i="23" s="1"/>
  <c r="N44" i="23"/>
  <c r="T43" i="23"/>
  <c r="N43" i="23"/>
  <c r="U43" i="23" s="1"/>
  <c r="T42" i="23"/>
  <c r="U42" i="23" s="1"/>
  <c r="N42" i="23"/>
  <c r="U41" i="23"/>
  <c r="T41" i="23"/>
  <c r="N41" i="23"/>
  <c r="T40" i="23"/>
  <c r="U40" i="23" s="1"/>
  <c r="N40" i="23"/>
  <c r="T39" i="23"/>
  <c r="N39" i="23"/>
  <c r="U39" i="23" s="1"/>
  <c r="T37" i="23"/>
  <c r="U37" i="23" s="1"/>
  <c r="N37" i="23"/>
  <c r="U36" i="23"/>
  <c r="T36" i="23"/>
  <c r="N36" i="23"/>
  <c r="T35" i="23"/>
  <c r="U35" i="23" s="1"/>
  <c r="N35" i="23"/>
  <c r="N46" i="23" s="1"/>
  <c r="S48" i="22"/>
  <c r="R48" i="22"/>
  <c r="Q48" i="22"/>
  <c r="P48" i="22"/>
  <c r="O48" i="22"/>
  <c r="M48" i="22"/>
  <c r="L48" i="22"/>
  <c r="K48" i="22"/>
  <c r="J48" i="22"/>
  <c r="I48" i="22"/>
  <c r="H48" i="22"/>
  <c r="G48" i="22"/>
  <c r="F48" i="22"/>
  <c r="E48" i="22"/>
  <c r="U47" i="22"/>
  <c r="T46" i="22"/>
  <c r="U46" i="22" s="1"/>
  <c r="N46" i="22"/>
  <c r="T45" i="22"/>
  <c r="U45" i="22" s="1"/>
  <c r="N45" i="22"/>
  <c r="T44" i="22"/>
  <c r="U44" i="22" s="1"/>
  <c r="N44" i="22"/>
  <c r="T43" i="22"/>
  <c r="N43" i="22"/>
  <c r="U43" i="22" s="1"/>
  <c r="T42" i="22"/>
  <c r="U42" i="22" s="1"/>
  <c r="N42" i="22"/>
  <c r="T41" i="22"/>
  <c r="U41" i="22" s="1"/>
  <c r="N41" i="22"/>
  <c r="T40" i="22"/>
  <c r="N40" i="22"/>
  <c r="T38" i="22"/>
  <c r="N38" i="22"/>
  <c r="U37" i="22"/>
  <c r="T36" i="22"/>
  <c r="N36" i="22"/>
  <c r="U36" i="22" s="1"/>
  <c r="T35" i="22"/>
  <c r="U35" i="22" s="1"/>
  <c r="N35" i="22"/>
  <c r="S47" i="21"/>
  <c r="R47" i="21"/>
  <c r="Q47" i="21"/>
  <c r="P47" i="21"/>
  <c r="O47" i="21"/>
  <c r="M47" i="21"/>
  <c r="L47" i="21"/>
  <c r="K47" i="21"/>
  <c r="J47" i="21"/>
  <c r="I47" i="21"/>
  <c r="H47" i="21"/>
  <c r="G47" i="21"/>
  <c r="F47" i="21"/>
  <c r="E47" i="21"/>
  <c r="T46" i="21"/>
  <c r="U46" i="21" s="1"/>
  <c r="N46" i="21"/>
  <c r="T45" i="21"/>
  <c r="N45" i="21"/>
  <c r="T44" i="21"/>
  <c r="U44" i="21" s="1"/>
  <c r="N44" i="21"/>
  <c r="T43" i="21"/>
  <c r="N43" i="21"/>
  <c r="U41" i="21"/>
  <c r="T41" i="21"/>
  <c r="N41" i="21"/>
  <c r="T40" i="21"/>
  <c r="N40" i="21"/>
  <c r="T38" i="21"/>
  <c r="U38" i="21" s="1"/>
  <c r="N38" i="21"/>
  <c r="T37" i="21"/>
  <c r="N37" i="21"/>
  <c r="U36" i="21"/>
  <c r="T36" i="21"/>
  <c r="N36" i="21"/>
  <c r="T35" i="21"/>
  <c r="U35" i="21" s="1"/>
  <c r="N35" i="21"/>
  <c r="S48" i="20"/>
  <c r="R48" i="20"/>
  <c r="Q48" i="20"/>
  <c r="P48" i="20"/>
  <c r="O48" i="20"/>
  <c r="M48" i="20"/>
  <c r="L48" i="20"/>
  <c r="K48" i="20"/>
  <c r="J48" i="20"/>
  <c r="K49" i="20" s="1"/>
  <c r="I48" i="20"/>
  <c r="H48" i="20"/>
  <c r="G48" i="20"/>
  <c r="F48" i="20"/>
  <c r="G49" i="20" s="1"/>
  <c r="E48" i="20"/>
  <c r="U47" i="20"/>
  <c r="T46" i="20"/>
  <c r="U46" i="20" s="1"/>
  <c r="N46" i="20"/>
  <c r="U45" i="20"/>
  <c r="T45" i="20"/>
  <c r="N45" i="20"/>
  <c r="T44" i="20"/>
  <c r="U44" i="20" s="1"/>
  <c r="N44" i="20"/>
  <c r="T43" i="20"/>
  <c r="U43" i="20" s="1"/>
  <c r="N43" i="20"/>
  <c r="T42" i="20"/>
  <c r="U42" i="20" s="1"/>
  <c r="N42" i="20"/>
  <c r="U41" i="20"/>
  <c r="T41" i="20"/>
  <c r="N41" i="20"/>
  <c r="T40" i="20"/>
  <c r="U40" i="20" s="1"/>
  <c r="N40" i="20"/>
  <c r="T39" i="20"/>
  <c r="U39" i="20" s="1"/>
  <c r="N39" i="20"/>
  <c r="T38" i="20"/>
  <c r="U38" i="20" s="1"/>
  <c r="N38" i="20"/>
  <c r="U37" i="20"/>
  <c r="T37" i="20"/>
  <c r="N37" i="20"/>
  <c r="T36" i="20"/>
  <c r="U36" i="20" s="1"/>
  <c r="N36" i="20"/>
  <c r="T35" i="20"/>
  <c r="U35" i="20" s="1"/>
  <c r="N35" i="20"/>
  <c r="N48" i="20" s="1"/>
  <c r="S47" i="19"/>
  <c r="R47" i="19"/>
  <c r="Q47" i="19"/>
  <c r="P47" i="19"/>
  <c r="O47" i="19"/>
  <c r="M47" i="19"/>
  <c r="L47" i="19"/>
  <c r="K47" i="19"/>
  <c r="J47" i="19"/>
  <c r="K48" i="19" s="1"/>
  <c r="I47" i="19"/>
  <c r="H47" i="19"/>
  <c r="G47" i="19"/>
  <c r="F47" i="19"/>
  <c r="G48" i="19" s="1"/>
  <c r="E47" i="19"/>
  <c r="U46" i="19"/>
  <c r="T45" i="19"/>
  <c r="U45" i="19" s="1"/>
  <c r="N45" i="19"/>
  <c r="U44" i="19"/>
  <c r="T44" i="19"/>
  <c r="N44" i="19"/>
  <c r="T43" i="19"/>
  <c r="U43" i="19" s="1"/>
  <c r="N43" i="19"/>
  <c r="T42" i="19"/>
  <c r="N42" i="19"/>
  <c r="U42" i="19" s="1"/>
  <c r="T41" i="19"/>
  <c r="U41" i="19" s="1"/>
  <c r="N41" i="19"/>
  <c r="U40" i="19"/>
  <c r="T40" i="19"/>
  <c r="N40" i="19"/>
  <c r="T39" i="19"/>
  <c r="U39" i="19" s="1"/>
  <c r="N39" i="19"/>
  <c r="T38" i="19"/>
  <c r="N38" i="19"/>
  <c r="U38" i="19" s="1"/>
  <c r="T37" i="19"/>
  <c r="U37" i="19" s="1"/>
  <c r="N37" i="19"/>
  <c r="U36" i="19"/>
  <c r="T36" i="19"/>
  <c r="N36" i="19"/>
  <c r="T35" i="19"/>
  <c r="T47" i="19" s="1"/>
  <c r="N35" i="19"/>
  <c r="T34" i="19"/>
  <c r="N34" i="19"/>
  <c r="N47" i="19" s="1"/>
  <c r="S47" i="18"/>
  <c r="R47" i="18"/>
  <c r="Q47" i="18"/>
  <c r="P47" i="18"/>
  <c r="O47" i="18"/>
  <c r="M47" i="18"/>
  <c r="L47" i="18"/>
  <c r="K47" i="18"/>
  <c r="J47" i="18"/>
  <c r="K48" i="18" s="1"/>
  <c r="I47" i="18"/>
  <c r="H47" i="18"/>
  <c r="G47" i="18"/>
  <c r="F47" i="18"/>
  <c r="G48" i="18" s="1"/>
  <c r="E47" i="18"/>
  <c r="U46" i="18"/>
  <c r="T46" i="18"/>
  <c r="N46" i="18"/>
  <c r="T45" i="18"/>
  <c r="U45" i="18" s="1"/>
  <c r="N45" i="18"/>
  <c r="T44" i="18"/>
  <c r="U44" i="18" s="1"/>
  <c r="N44" i="18"/>
  <c r="T43" i="18"/>
  <c r="U43" i="18" s="1"/>
  <c r="N43" i="18"/>
  <c r="U42" i="18"/>
  <c r="T41" i="18"/>
  <c r="U41" i="18" s="1"/>
  <c r="N41" i="18"/>
  <c r="U40" i="18"/>
  <c r="T40" i="18"/>
  <c r="N40" i="18"/>
  <c r="T39" i="18"/>
  <c r="U39" i="18" s="1"/>
  <c r="N39" i="18"/>
  <c r="T38" i="18"/>
  <c r="U38" i="18" s="1"/>
  <c r="N38" i="18"/>
  <c r="U37" i="18"/>
  <c r="T36" i="18"/>
  <c r="U36" i="18" s="1"/>
  <c r="N36" i="18"/>
  <c r="T35" i="18"/>
  <c r="N35" i="18"/>
  <c r="U35" i="18" s="1"/>
  <c r="S48" i="16"/>
  <c r="R48" i="16"/>
  <c r="Q48" i="16"/>
  <c r="P48" i="16"/>
  <c r="O48" i="16"/>
  <c r="M48" i="16"/>
  <c r="L48" i="16"/>
  <c r="K48" i="16"/>
  <c r="J48" i="16"/>
  <c r="K49" i="16" s="1"/>
  <c r="I48" i="16"/>
  <c r="H48" i="16"/>
  <c r="G48" i="16"/>
  <c r="F48" i="16"/>
  <c r="G49" i="16" s="1"/>
  <c r="E48" i="16"/>
  <c r="U47" i="16"/>
  <c r="T46" i="16"/>
  <c r="U46" i="16" s="1"/>
  <c r="N46" i="16"/>
  <c r="U45" i="16"/>
  <c r="T45" i="16"/>
  <c r="N45" i="16"/>
  <c r="T44" i="16"/>
  <c r="U44" i="16" s="1"/>
  <c r="N44" i="16"/>
  <c r="T43" i="16"/>
  <c r="N43" i="16"/>
  <c r="U43" i="16" s="1"/>
  <c r="U42" i="16"/>
  <c r="T40" i="16"/>
  <c r="N40" i="16"/>
  <c r="U40" i="16" s="1"/>
  <c r="U39" i="16"/>
  <c r="T39" i="16"/>
  <c r="N39" i="16"/>
  <c r="U38" i="16"/>
  <c r="T38" i="16"/>
  <c r="N38" i="16"/>
  <c r="T37" i="16"/>
  <c r="U37" i="16" s="1"/>
  <c r="N37" i="16"/>
  <c r="T36" i="16"/>
  <c r="U36" i="16" s="1"/>
  <c r="N36" i="16"/>
  <c r="U35" i="16"/>
  <c r="T35" i="16"/>
  <c r="N35" i="16"/>
  <c r="N48" i="16" s="1"/>
  <c r="S46" i="15"/>
  <c r="R46" i="15"/>
  <c r="Q46" i="15"/>
  <c r="P46" i="15"/>
  <c r="O46" i="15"/>
  <c r="M46" i="15"/>
  <c r="L46" i="15"/>
  <c r="K46" i="15"/>
  <c r="J46" i="15"/>
  <c r="I46" i="15"/>
  <c r="H46" i="15"/>
  <c r="G46" i="15"/>
  <c r="F46" i="15"/>
  <c r="E46" i="15"/>
  <c r="T45" i="15"/>
  <c r="N45" i="15"/>
  <c r="T44" i="15"/>
  <c r="N44" i="15"/>
  <c r="T43" i="15"/>
  <c r="N43" i="15"/>
  <c r="T42" i="15"/>
  <c r="N42" i="15"/>
  <c r="T41" i="15"/>
  <c r="U41" i="15" s="1"/>
  <c r="N41" i="15"/>
  <c r="T40" i="15"/>
  <c r="N40" i="15"/>
  <c r="T39" i="15"/>
  <c r="N39" i="15"/>
  <c r="U39" i="15" s="1"/>
  <c r="T38" i="15"/>
  <c r="N38" i="15"/>
  <c r="T37" i="15"/>
  <c r="N37" i="15"/>
  <c r="T36" i="15"/>
  <c r="N36" i="15"/>
  <c r="S47" i="14"/>
  <c r="R47" i="14"/>
  <c r="Q47" i="14"/>
  <c r="P47" i="14"/>
  <c r="O47" i="14"/>
  <c r="M47" i="14"/>
  <c r="L47" i="14"/>
  <c r="K47" i="14"/>
  <c r="J47" i="14"/>
  <c r="I47" i="14"/>
  <c r="H47" i="14"/>
  <c r="G47" i="14"/>
  <c r="F47" i="14"/>
  <c r="E47" i="14"/>
  <c r="T46" i="14"/>
  <c r="U46" i="14" s="1"/>
  <c r="N46" i="14"/>
  <c r="T45" i="14"/>
  <c r="N45" i="14"/>
  <c r="T44" i="14"/>
  <c r="U44" i="14" s="1"/>
  <c r="N44" i="14"/>
  <c r="T43" i="14"/>
  <c r="N43" i="14"/>
  <c r="U42" i="14"/>
  <c r="T42" i="14"/>
  <c r="N42" i="14"/>
  <c r="T41" i="14"/>
  <c r="N41" i="14"/>
  <c r="T40" i="14"/>
  <c r="N40" i="14"/>
  <c r="T39" i="14"/>
  <c r="N39" i="14"/>
  <c r="T38" i="14"/>
  <c r="N38" i="14"/>
  <c r="U38" i="14" s="1"/>
  <c r="T37" i="14"/>
  <c r="T47" i="14" s="1"/>
  <c r="N37" i="14"/>
  <c r="T36" i="14"/>
  <c r="N36" i="14"/>
  <c r="U36" i="14" s="1"/>
  <c r="T35" i="14"/>
  <c r="U35" i="14" s="1"/>
  <c r="N35" i="14"/>
  <c r="S46" i="13"/>
  <c r="R46" i="13"/>
  <c r="Q46" i="13"/>
  <c r="P46" i="13"/>
  <c r="O46" i="13"/>
  <c r="M46" i="13"/>
  <c r="L46" i="13"/>
  <c r="K46" i="13"/>
  <c r="J46" i="13"/>
  <c r="I46" i="13"/>
  <c r="H46" i="13"/>
  <c r="G46" i="13"/>
  <c r="F46" i="13"/>
  <c r="E46" i="13"/>
  <c r="T45" i="13"/>
  <c r="U45" i="13" s="1"/>
  <c r="N45" i="13"/>
  <c r="T44" i="13"/>
  <c r="N44" i="13"/>
  <c r="T43" i="13"/>
  <c r="U43" i="13" s="1"/>
  <c r="N43" i="13"/>
  <c r="T42" i="13"/>
  <c r="N42" i="13"/>
  <c r="U42" i="13" s="1"/>
  <c r="U41" i="13"/>
  <c r="T41" i="13"/>
  <c r="N41" i="13"/>
  <c r="T40" i="13"/>
  <c r="N40" i="13"/>
  <c r="T39" i="13"/>
  <c r="N39" i="13"/>
  <c r="T38" i="13"/>
  <c r="N38" i="13"/>
  <c r="U38" i="13" s="1"/>
  <c r="T37" i="13"/>
  <c r="U37" i="13" s="1"/>
  <c r="N37" i="13"/>
  <c r="T35" i="13"/>
  <c r="U35" i="13" s="1"/>
  <c r="N35" i="13"/>
  <c r="T43" i="12"/>
  <c r="N43" i="12"/>
  <c r="T42" i="12"/>
  <c r="U42" i="12" s="1"/>
  <c r="N42" i="12"/>
  <c r="T41" i="12"/>
  <c r="U41" i="12" s="1"/>
  <c r="N41" i="12"/>
  <c r="T21" i="12"/>
  <c r="N21" i="12"/>
  <c r="S48" i="11"/>
  <c r="R48" i="11"/>
  <c r="Q48" i="11"/>
  <c r="P48" i="11"/>
  <c r="O48" i="11"/>
  <c r="M48" i="11"/>
  <c r="L48" i="11"/>
  <c r="K48" i="11"/>
  <c r="J48" i="11"/>
  <c r="K49" i="11" s="1"/>
  <c r="I48" i="11"/>
  <c r="H48" i="11"/>
  <c r="G48" i="11"/>
  <c r="F48" i="11"/>
  <c r="G49" i="11" s="1"/>
  <c r="E48" i="11"/>
  <c r="U47" i="11"/>
  <c r="T46" i="11"/>
  <c r="N46" i="11"/>
  <c r="U45" i="11"/>
  <c r="T45" i="11"/>
  <c r="N45" i="11"/>
  <c r="T44" i="11"/>
  <c r="N44" i="11"/>
  <c r="T43" i="11"/>
  <c r="N43" i="11"/>
  <c r="U43" i="11" s="1"/>
  <c r="T42" i="11"/>
  <c r="N42" i="11"/>
  <c r="T41" i="11"/>
  <c r="U41" i="11" s="1"/>
  <c r="N41" i="11"/>
  <c r="T40" i="11"/>
  <c r="U40" i="11" s="1"/>
  <c r="N40" i="11"/>
  <c r="T39" i="11"/>
  <c r="N39" i="11"/>
  <c r="T38" i="11"/>
  <c r="U38" i="11" s="1"/>
  <c r="N38" i="11"/>
  <c r="T37" i="11"/>
  <c r="N37" i="11"/>
  <c r="U37" i="11" s="1"/>
  <c r="T36" i="11"/>
  <c r="N36" i="11"/>
  <c r="T35" i="11"/>
  <c r="N35" i="11"/>
  <c r="N48" i="11" s="1"/>
  <c r="S45" i="10"/>
  <c r="R45" i="10"/>
  <c r="Q45" i="10"/>
  <c r="P45" i="10"/>
  <c r="O45" i="10"/>
  <c r="M45" i="10"/>
  <c r="L45" i="10"/>
  <c r="K45" i="10"/>
  <c r="J45" i="10"/>
  <c r="I45" i="10"/>
  <c r="H45" i="10"/>
  <c r="G45" i="10"/>
  <c r="F45" i="10"/>
  <c r="E45" i="10"/>
  <c r="U44" i="10"/>
  <c r="T42" i="10"/>
  <c r="U42" i="10" s="1"/>
  <c r="N42" i="10"/>
  <c r="T40" i="10"/>
  <c r="U40" i="10" s="1"/>
  <c r="N40" i="10"/>
  <c r="T39" i="10"/>
  <c r="U39" i="10" s="1"/>
  <c r="N39" i="10"/>
  <c r="T38" i="10"/>
  <c r="N38" i="10"/>
  <c r="T37" i="10"/>
  <c r="U37" i="10" s="1"/>
  <c r="N37" i="10"/>
  <c r="T36" i="10"/>
  <c r="U36" i="10" s="1"/>
  <c r="N36" i="10"/>
  <c r="T35" i="10"/>
  <c r="N35" i="10"/>
  <c r="S47" i="8"/>
  <c r="R47" i="8"/>
  <c r="Q47" i="8"/>
  <c r="P47" i="8"/>
  <c r="O47" i="8"/>
  <c r="M47" i="8"/>
  <c r="L47" i="8"/>
  <c r="K47" i="8"/>
  <c r="J47" i="8"/>
  <c r="K48" i="8" s="1"/>
  <c r="I47" i="8"/>
  <c r="H47" i="8"/>
  <c r="G47" i="8"/>
  <c r="F47" i="8"/>
  <c r="G48" i="8" s="1"/>
  <c r="E47" i="8"/>
  <c r="U46" i="8"/>
  <c r="T45" i="8"/>
  <c r="U45" i="8" s="1"/>
  <c r="N45" i="8"/>
  <c r="U44" i="8"/>
  <c r="T44" i="8"/>
  <c r="N44" i="8"/>
  <c r="T43" i="8"/>
  <c r="U43" i="8" s="1"/>
  <c r="N43" i="8"/>
  <c r="T42" i="8"/>
  <c r="N42" i="8"/>
  <c r="U42" i="8" s="1"/>
  <c r="T41" i="8"/>
  <c r="U41" i="8" s="1"/>
  <c r="N41" i="8"/>
  <c r="U40" i="8"/>
  <c r="T40" i="8"/>
  <c r="N40" i="8"/>
  <c r="T39" i="8"/>
  <c r="U39" i="8" s="1"/>
  <c r="N39" i="8"/>
  <c r="T38" i="8"/>
  <c r="N38" i="8"/>
  <c r="U38" i="8" s="1"/>
  <c r="T37" i="8"/>
  <c r="U37" i="8" s="1"/>
  <c r="N37" i="8"/>
  <c r="N47" i="8" s="1"/>
  <c r="U36" i="8"/>
  <c r="U35" i="8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T45" i="7"/>
  <c r="U45" i="7" s="1"/>
  <c r="N45" i="7"/>
  <c r="T44" i="7"/>
  <c r="U44" i="7" s="1"/>
  <c r="N44" i="7"/>
  <c r="T43" i="7"/>
  <c r="U43" i="7" s="1"/>
  <c r="N43" i="7"/>
  <c r="T42" i="7"/>
  <c r="N42" i="7"/>
  <c r="T41" i="7"/>
  <c r="U41" i="7" s="1"/>
  <c r="N41" i="7"/>
  <c r="T40" i="7"/>
  <c r="U40" i="7" s="1"/>
  <c r="N40" i="7"/>
  <c r="T39" i="7"/>
  <c r="U39" i="7" s="1"/>
  <c r="N39" i="7"/>
  <c r="T38" i="7"/>
  <c r="U38" i="7" s="1"/>
  <c r="N38" i="7"/>
  <c r="T37" i="7"/>
  <c r="U37" i="7" s="1"/>
  <c r="N37" i="7"/>
  <c r="U36" i="7"/>
  <c r="U35" i="7"/>
  <c r="S46" i="6"/>
  <c r="R46" i="6"/>
  <c r="Q46" i="6"/>
  <c r="P46" i="6"/>
  <c r="O46" i="6"/>
  <c r="M46" i="6"/>
  <c r="L46" i="6"/>
  <c r="K46" i="6"/>
  <c r="J46" i="6"/>
  <c r="I46" i="6"/>
  <c r="H46" i="6"/>
  <c r="G46" i="6"/>
  <c r="F46" i="6"/>
  <c r="E46" i="6"/>
  <c r="U45" i="6"/>
  <c r="T44" i="6"/>
  <c r="U44" i="6" s="1"/>
  <c r="N44" i="6"/>
  <c r="T43" i="6"/>
  <c r="U43" i="6" s="1"/>
  <c r="N43" i="6"/>
  <c r="T42" i="6"/>
  <c r="U42" i="6" s="1"/>
  <c r="N42" i="6"/>
  <c r="T41" i="6"/>
  <c r="N41" i="6"/>
  <c r="T40" i="6"/>
  <c r="U40" i="6" s="1"/>
  <c r="N40" i="6"/>
  <c r="T39" i="6"/>
  <c r="U39" i="6" s="1"/>
  <c r="N39" i="6"/>
  <c r="T38" i="6"/>
  <c r="N38" i="6"/>
  <c r="T37" i="6"/>
  <c r="U37" i="6" s="1"/>
  <c r="N37" i="6"/>
  <c r="T36" i="6"/>
  <c r="N36" i="6"/>
  <c r="U35" i="6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T46" i="5"/>
  <c r="U46" i="5" s="1"/>
  <c r="N46" i="5"/>
  <c r="T45" i="5"/>
  <c r="N45" i="5"/>
  <c r="T44" i="5"/>
  <c r="U44" i="5" s="1"/>
  <c r="N44" i="5"/>
  <c r="T42" i="5"/>
  <c r="N42" i="5"/>
  <c r="U42" i="5" s="1"/>
  <c r="U41" i="5"/>
  <c r="T41" i="5"/>
  <c r="N41" i="5"/>
  <c r="T40" i="5"/>
  <c r="N40" i="5"/>
  <c r="T38" i="5"/>
  <c r="U38" i="5" s="1"/>
  <c r="N38" i="5"/>
  <c r="T37" i="5"/>
  <c r="N37" i="5"/>
  <c r="U37" i="5" s="1"/>
  <c r="T35" i="5"/>
  <c r="N35" i="5"/>
  <c r="S47" i="4"/>
  <c r="R47" i="4"/>
  <c r="Q47" i="4"/>
  <c r="P47" i="4"/>
  <c r="O47" i="4"/>
  <c r="M47" i="4"/>
  <c r="L47" i="4"/>
  <c r="K47" i="4"/>
  <c r="J47" i="4"/>
  <c r="I47" i="4"/>
  <c r="H47" i="4"/>
  <c r="G47" i="4"/>
  <c r="F47" i="4"/>
  <c r="E47" i="4"/>
  <c r="T46" i="4"/>
  <c r="U46" i="4" s="1"/>
  <c r="N46" i="4"/>
  <c r="T45" i="4"/>
  <c r="N45" i="4"/>
  <c r="T44" i="4"/>
  <c r="U44" i="4" s="1"/>
  <c r="N44" i="4"/>
  <c r="T43" i="4"/>
  <c r="N43" i="4"/>
  <c r="U42" i="4"/>
  <c r="T42" i="4"/>
  <c r="N42" i="4"/>
  <c r="T41" i="4"/>
  <c r="N41" i="4"/>
  <c r="T40" i="4"/>
  <c r="N40" i="4"/>
  <c r="U40" i="4" s="1"/>
  <c r="T39" i="4"/>
  <c r="N39" i="4"/>
  <c r="T38" i="4"/>
  <c r="U38" i="4" s="1"/>
  <c r="N38" i="4"/>
  <c r="T37" i="4"/>
  <c r="U37" i="4" s="1"/>
  <c r="N37" i="4"/>
  <c r="T36" i="4"/>
  <c r="N36" i="4"/>
  <c r="U36" i="4" s="1"/>
  <c r="T35" i="4"/>
  <c r="U35" i="4" s="1"/>
  <c r="N35" i="4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E47" i="3"/>
  <c r="U46" i="3"/>
  <c r="T45" i="3"/>
  <c r="U45" i="3" s="1"/>
  <c r="N45" i="3"/>
  <c r="T44" i="3"/>
  <c r="U44" i="3" s="1"/>
  <c r="N44" i="3"/>
  <c r="T43" i="3"/>
  <c r="U43" i="3" s="1"/>
  <c r="N43" i="3"/>
  <c r="T42" i="3"/>
  <c r="N42" i="3"/>
  <c r="U41" i="3"/>
  <c r="T40" i="3"/>
  <c r="N40" i="3"/>
  <c r="T39" i="3"/>
  <c r="U39" i="3" s="1"/>
  <c r="N39" i="3"/>
  <c r="T38" i="3"/>
  <c r="U38" i="3" s="1"/>
  <c r="N38" i="3"/>
  <c r="T37" i="3"/>
  <c r="U37" i="3" s="1"/>
  <c r="N37" i="3"/>
  <c r="T36" i="3"/>
  <c r="N36" i="3"/>
  <c r="N47" i="3" s="1"/>
  <c r="U35" i="3"/>
  <c r="S47" i="2"/>
  <c r="R47" i="2"/>
  <c r="Q47" i="2"/>
  <c r="P47" i="2"/>
  <c r="O47" i="2"/>
  <c r="M47" i="2"/>
  <c r="L47" i="2"/>
  <c r="K47" i="2"/>
  <c r="J47" i="2"/>
  <c r="I47" i="2"/>
  <c r="H47" i="2"/>
  <c r="G47" i="2"/>
  <c r="F47" i="2"/>
  <c r="E47" i="2"/>
  <c r="U46" i="2"/>
  <c r="T45" i="2"/>
  <c r="U45" i="2" s="1"/>
  <c r="N45" i="2"/>
  <c r="T44" i="2"/>
  <c r="U44" i="2" s="1"/>
  <c r="N44" i="2"/>
  <c r="T43" i="2"/>
  <c r="U43" i="2" s="1"/>
  <c r="N43" i="2"/>
  <c r="T42" i="2"/>
  <c r="N42" i="2"/>
  <c r="T41" i="2"/>
  <c r="U41" i="2" s="1"/>
  <c r="N41" i="2"/>
  <c r="T40" i="2"/>
  <c r="U40" i="2" s="1"/>
  <c r="N40" i="2"/>
  <c r="T39" i="2"/>
  <c r="N39" i="2"/>
  <c r="T38" i="2"/>
  <c r="U38" i="2" s="1"/>
  <c r="N38" i="2"/>
  <c r="T37" i="2"/>
  <c r="N37" i="2"/>
  <c r="U36" i="2"/>
  <c r="T36" i="2"/>
  <c r="N36" i="2"/>
  <c r="T35" i="2"/>
  <c r="N35" i="2"/>
  <c r="N47" i="2" s="1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T46" i="1"/>
  <c r="U46" i="1" s="1"/>
  <c r="N46" i="1"/>
  <c r="T45" i="1"/>
  <c r="N45" i="1"/>
  <c r="T44" i="1"/>
  <c r="N44" i="1"/>
  <c r="T43" i="1"/>
  <c r="N43" i="1"/>
  <c r="U42" i="1"/>
  <c r="T41" i="1"/>
  <c r="N41" i="1"/>
  <c r="T38" i="1"/>
  <c r="U38" i="1" s="1"/>
  <c r="N38" i="1"/>
  <c r="T37" i="1"/>
  <c r="N37" i="1"/>
  <c r="T36" i="1"/>
  <c r="N36" i="1"/>
  <c r="T35" i="1"/>
  <c r="N35" i="1"/>
  <c r="N47" i="1" s="1"/>
  <c r="S24" i="30"/>
  <c r="R24" i="30"/>
  <c r="Q24" i="30"/>
  <c r="P24" i="30"/>
  <c r="O24" i="30"/>
  <c r="M24" i="30"/>
  <c r="L24" i="30"/>
  <c r="K24" i="30"/>
  <c r="J24" i="30"/>
  <c r="K25" i="30" s="1"/>
  <c r="I24" i="30"/>
  <c r="H24" i="30"/>
  <c r="G24" i="30"/>
  <c r="F24" i="30"/>
  <c r="G25" i="30" s="1"/>
  <c r="E24" i="30"/>
  <c r="U23" i="30"/>
  <c r="T23" i="30"/>
  <c r="N23" i="30"/>
  <c r="T22" i="30"/>
  <c r="U22" i="30" s="1"/>
  <c r="N22" i="30"/>
  <c r="T21" i="30"/>
  <c r="U21" i="30" s="1"/>
  <c r="N21" i="30"/>
  <c r="U20" i="30"/>
  <c r="T20" i="30"/>
  <c r="N20" i="30"/>
  <c r="U19" i="30"/>
  <c r="T19" i="30"/>
  <c r="N19" i="30"/>
  <c r="T18" i="30"/>
  <c r="U18" i="30" s="1"/>
  <c r="N18" i="30"/>
  <c r="T17" i="30"/>
  <c r="U17" i="30" s="1"/>
  <c r="N17" i="30"/>
  <c r="U16" i="30"/>
  <c r="T16" i="30"/>
  <c r="N16" i="30"/>
  <c r="U15" i="30"/>
  <c r="T15" i="30"/>
  <c r="N15" i="30"/>
  <c r="T14" i="30"/>
  <c r="U14" i="30" s="1"/>
  <c r="N14" i="30"/>
  <c r="T13" i="30"/>
  <c r="U13" i="30" s="1"/>
  <c r="N13" i="30"/>
  <c r="N24" i="30" s="1"/>
  <c r="S46" i="30"/>
  <c r="R46" i="30"/>
  <c r="Q46" i="30"/>
  <c r="P46" i="30"/>
  <c r="O46" i="30"/>
  <c r="M46" i="30"/>
  <c r="L46" i="30"/>
  <c r="K46" i="30"/>
  <c r="J46" i="30"/>
  <c r="I46" i="30"/>
  <c r="H46" i="30"/>
  <c r="G46" i="30"/>
  <c r="F46" i="30"/>
  <c r="E46" i="30"/>
  <c r="T45" i="30"/>
  <c r="U45" i="30" s="1"/>
  <c r="N45" i="30"/>
  <c r="T44" i="30"/>
  <c r="U44" i="30" s="1"/>
  <c r="N44" i="30"/>
  <c r="T43" i="30"/>
  <c r="U43" i="30" s="1"/>
  <c r="N43" i="30"/>
  <c r="T42" i="30"/>
  <c r="U42" i="30" s="1"/>
  <c r="N42" i="30"/>
  <c r="U41" i="30"/>
  <c r="T41" i="30"/>
  <c r="N41" i="30"/>
  <c r="T40" i="30"/>
  <c r="N40" i="30"/>
  <c r="T39" i="30"/>
  <c r="N39" i="30"/>
  <c r="U39" i="30" s="1"/>
  <c r="T38" i="30"/>
  <c r="N38" i="30"/>
  <c r="T37" i="30"/>
  <c r="N37" i="30"/>
  <c r="T36" i="30"/>
  <c r="N36" i="30"/>
  <c r="U36" i="30" s="1"/>
  <c r="T35" i="30"/>
  <c r="N35" i="30"/>
  <c r="S47" i="28"/>
  <c r="R47" i="28"/>
  <c r="Q47" i="28"/>
  <c r="P47" i="28"/>
  <c r="O47" i="28"/>
  <c r="M47" i="28"/>
  <c r="L47" i="28"/>
  <c r="K47" i="28"/>
  <c r="J47" i="28"/>
  <c r="I47" i="28"/>
  <c r="H47" i="28"/>
  <c r="G47" i="28"/>
  <c r="F47" i="28"/>
  <c r="E47" i="28"/>
  <c r="U46" i="28"/>
  <c r="U45" i="28"/>
  <c r="T44" i="28"/>
  <c r="N44" i="28"/>
  <c r="T43" i="28"/>
  <c r="U43" i="28" s="1"/>
  <c r="N43" i="28"/>
  <c r="T42" i="28"/>
  <c r="U42" i="28" s="1"/>
  <c r="N42" i="28"/>
  <c r="T41" i="28"/>
  <c r="U41" i="28" s="1"/>
  <c r="N41" i="28"/>
  <c r="T40" i="28"/>
  <c r="N40" i="28"/>
  <c r="U40" i="28" s="1"/>
  <c r="T39" i="28"/>
  <c r="N39" i="28"/>
  <c r="U39" i="28" s="1"/>
  <c r="U38" i="28"/>
  <c r="T38" i="28"/>
  <c r="N38" i="28"/>
  <c r="T37" i="28"/>
  <c r="N37" i="28"/>
  <c r="T36" i="28"/>
  <c r="N36" i="28"/>
  <c r="T35" i="28"/>
  <c r="U35" i="28" s="1"/>
  <c r="N35" i="28"/>
  <c r="S45" i="17"/>
  <c r="R45" i="17"/>
  <c r="Q45" i="17"/>
  <c r="P45" i="17"/>
  <c r="O45" i="17"/>
  <c r="M45" i="17"/>
  <c r="L45" i="17"/>
  <c r="K45" i="17"/>
  <c r="K46" i="17" s="1"/>
  <c r="J45" i="17"/>
  <c r="I45" i="17"/>
  <c r="H45" i="17"/>
  <c r="G45" i="17"/>
  <c r="F45" i="17"/>
  <c r="E45" i="17"/>
  <c r="T44" i="17"/>
  <c r="N44" i="17"/>
  <c r="T43" i="17"/>
  <c r="U43" i="17" s="1"/>
  <c r="N43" i="17"/>
  <c r="T41" i="17"/>
  <c r="N41" i="17"/>
  <c r="T40" i="17"/>
  <c r="N40" i="17"/>
  <c r="U40" i="17" s="1"/>
  <c r="T39" i="17"/>
  <c r="U39" i="17" s="1"/>
  <c r="N39" i="17"/>
  <c r="T38" i="17"/>
  <c r="N38" i="17"/>
  <c r="T37" i="17"/>
  <c r="U37" i="17" s="1"/>
  <c r="N37" i="17"/>
  <c r="T36" i="17"/>
  <c r="U36" i="17" s="1"/>
  <c r="N36" i="17"/>
  <c r="T35" i="17"/>
  <c r="N35" i="17"/>
  <c r="S47" i="9"/>
  <c r="R47" i="9"/>
  <c r="Q47" i="9"/>
  <c r="P47" i="9"/>
  <c r="O47" i="9"/>
  <c r="M47" i="9"/>
  <c r="L47" i="9"/>
  <c r="K47" i="9"/>
  <c r="J47" i="9"/>
  <c r="I47" i="9"/>
  <c r="H47" i="9"/>
  <c r="G47" i="9"/>
  <c r="F47" i="9"/>
  <c r="E47" i="9"/>
  <c r="U46" i="9"/>
  <c r="T45" i="9"/>
  <c r="U45" i="9" s="1"/>
  <c r="N45" i="9"/>
  <c r="T44" i="9"/>
  <c r="N44" i="9"/>
  <c r="U44" i="9" s="1"/>
  <c r="T43" i="9"/>
  <c r="U43" i="9" s="1"/>
  <c r="N43" i="9"/>
  <c r="T42" i="9"/>
  <c r="N42" i="9"/>
  <c r="U41" i="9"/>
  <c r="T40" i="9"/>
  <c r="U40" i="9" s="1"/>
  <c r="N40" i="9"/>
  <c r="T39" i="9"/>
  <c r="U39" i="9" s="1"/>
  <c r="N39" i="9"/>
  <c r="T36" i="9"/>
  <c r="N36" i="9"/>
  <c r="T35" i="9"/>
  <c r="U35" i="9" s="1"/>
  <c r="N35" i="9"/>
  <c r="N47" i="9" s="1"/>
  <c r="U37" i="15" l="1"/>
  <c r="U45" i="15"/>
  <c r="T46" i="15"/>
  <c r="U20" i="41"/>
  <c r="U15" i="41"/>
  <c r="U23" i="41"/>
  <c r="U16" i="41"/>
  <c r="U17" i="41"/>
  <c r="K26" i="41"/>
  <c r="U39" i="41"/>
  <c r="N48" i="41"/>
  <c r="G49" i="41"/>
  <c r="K49" i="41"/>
  <c r="U38" i="41"/>
  <c r="U46" i="41"/>
  <c r="U37" i="41"/>
  <c r="U36" i="41"/>
  <c r="U44" i="41"/>
  <c r="U45" i="41"/>
  <c r="U14" i="41"/>
  <c r="U18" i="41"/>
  <c r="U21" i="41"/>
  <c r="G26" i="41"/>
  <c r="U38" i="40"/>
  <c r="U35" i="40"/>
  <c r="U37" i="40"/>
  <c r="U44" i="40"/>
  <c r="U36" i="40"/>
  <c r="U43" i="40"/>
  <c r="G48" i="40"/>
  <c r="K48" i="40"/>
  <c r="T24" i="39"/>
  <c r="N24" i="39"/>
  <c r="U20" i="39"/>
  <c r="U14" i="39"/>
  <c r="U16" i="39"/>
  <c r="U17" i="39"/>
  <c r="U13" i="39"/>
  <c r="U37" i="39"/>
  <c r="U18" i="39"/>
  <c r="K25" i="39"/>
  <c r="U36" i="39"/>
  <c r="G45" i="39"/>
  <c r="K45" i="39"/>
  <c r="T49" i="38"/>
  <c r="U49" i="38" s="1"/>
  <c r="U14" i="38"/>
  <c r="U17" i="38"/>
  <c r="N23" i="38"/>
  <c r="U16" i="38"/>
  <c r="U18" i="38"/>
  <c r="K24" i="38"/>
  <c r="T23" i="38"/>
  <c r="U23" i="38" s="1"/>
  <c r="U20" i="38"/>
  <c r="U37" i="38"/>
  <c r="U34" i="38"/>
  <c r="U36" i="38"/>
  <c r="U35" i="38"/>
  <c r="U42" i="37"/>
  <c r="U48" i="37"/>
  <c r="U15" i="37"/>
  <c r="U17" i="37"/>
  <c r="U47" i="37"/>
  <c r="U34" i="37"/>
  <c r="U16" i="37"/>
  <c r="N23" i="37"/>
  <c r="U14" i="37"/>
  <c r="U18" i="37"/>
  <c r="U36" i="37"/>
  <c r="G24" i="37"/>
  <c r="U35" i="37"/>
  <c r="U37" i="37"/>
  <c r="U46" i="37"/>
  <c r="G50" i="37"/>
  <c r="U45" i="37"/>
  <c r="K50" i="37"/>
  <c r="T49" i="37"/>
  <c r="K24" i="37"/>
  <c r="U20" i="37"/>
  <c r="T23" i="37"/>
  <c r="U19" i="37"/>
  <c r="U22" i="37"/>
  <c r="T48" i="41"/>
  <c r="U47" i="40"/>
  <c r="U24" i="39"/>
  <c r="U13" i="38"/>
  <c r="U13" i="37"/>
  <c r="N49" i="37"/>
  <c r="U39" i="11"/>
  <c r="U42" i="11"/>
  <c r="U44" i="11"/>
  <c r="U46" i="11"/>
  <c r="T48" i="11"/>
  <c r="T44" i="36"/>
  <c r="N44" i="36"/>
  <c r="G45" i="36"/>
  <c r="K45" i="36"/>
  <c r="U44" i="36"/>
  <c r="U36" i="36"/>
  <c r="U35" i="36"/>
  <c r="T46" i="35"/>
  <c r="U46" i="35" s="1"/>
  <c r="U35" i="35"/>
  <c r="T46" i="34"/>
  <c r="U46" i="34" s="1"/>
  <c r="U46" i="33"/>
  <c r="U38" i="33"/>
  <c r="T46" i="32"/>
  <c r="U46" i="32" s="1"/>
  <c r="U35" i="32"/>
  <c r="T47" i="31"/>
  <c r="U47" i="31" s="1"/>
  <c r="T47" i="29"/>
  <c r="U47" i="29" s="1"/>
  <c r="U39" i="27"/>
  <c r="U35" i="27"/>
  <c r="U37" i="27"/>
  <c r="U41" i="27"/>
  <c r="U43" i="27"/>
  <c r="N45" i="27"/>
  <c r="G46" i="27"/>
  <c r="K46" i="27"/>
  <c r="T45" i="27"/>
  <c r="U45" i="27" s="1"/>
  <c r="N45" i="26"/>
  <c r="U39" i="26"/>
  <c r="U35" i="26"/>
  <c r="U37" i="26"/>
  <c r="U41" i="26"/>
  <c r="U43" i="26"/>
  <c r="U36" i="26"/>
  <c r="G46" i="26"/>
  <c r="K46" i="26"/>
  <c r="T45" i="26"/>
  <c r="U45" i="26" s="1"/>
  <c r="U41" i="25"/>
  <c r="U43" i="25"/>
  <c r="U45" i="25"/>
  <c r="U39" i="25"/>
  <c r="N47" i="25"/>
  <c r="G48" i="25"/>
  <c r="K48" i="25"/>
  <c r="T47" i="25"/>
  <c r="U47" i="25" s="1"/>
  <c r="U45" i="24"/>
  <c r="U37" i="24"/>
  <c r="U36" i="24"/>
  <c r="T46" i="23"/>
  <c r="U46" i="23" s="1"/>
  <c r="N48" i="22"/>
  <c r="U40" i="22"/>
  <c r="U38" i="22"/>
  <c r="G49" i="22"/>
  <c r="K49" i="22"/>
  <c r="T48" i="22"/>
  <c r="N47" i="21"/>
  <c r="U37" i="21"/>
  <c r="U40" i="21"/>
  <c r="U43" i="21"/>
  <c r="U45" i="21"/>
  <c r="G48" i="21"/>
  <c r="K48" i="21"/>
  <c r="T47" i="21"/>
  <c r="U47" i="21" s="1"/>
  <c r="T48" i="20"/>
  <c r="U48" i="20" s="1"/>
  <c r="U47" i="19"/>
  <c r="U35" i="19"/>
  <c r="U34" i="19"/>
  <c r="T47" i="18"/>
  <c r="U47" i="18" s="1"/>
  <c r="N47" i="18"/>
  <c r="T48" i="16"/>
  <c r="U48" i="16" s="1"/>
  <c r="U38" i="15"/>
  <c r="U40" i="15"/>
  <c r="U42" i="15"/>
  <c r="U44" i="15"/>
  <c r="N46" i="15"/>
  <c r="U43" i="15"/>
  <c r="G47" i="15"/>
  <c r="K47" i="15"/>
  <c r="U36" i="15"/>
  <c r="U40" i="14"/>
  <c r="U43" i="14"/>
  <c r="U45" i="14"/>
  <c r="U39" i="14"/>
  <c r="U41" i="14"/>
  <c r="N47" i="14"/>
  <c r="U47" i="14" s="1"/>
  <c r="G48" i="14"/>
  <c r="K48" i="14"/>
  <c r="U37" i="14"/>
  <c r="U40" i="13"/>
  <c r="U44" i="13"/>
  <c r="N46" i="13"/>
  <c r="U39" i="13"/>
  <c r="G47" i="13"/>
  <c r="K47" i="13"/>
  <c r="T46" i="13"/>
  <c r="U46" i="13" s="1"/>
  <c r="U43" i="12"/>
  <c r="U21" i="12"/>
  <c r="U48" i="11"/>
  <c r="U36" i="11"/>
  <c r="U35" i="11"/>
  <c r="N45" i="10"/>
  <c r="U38" i="10"/>
  <c r="T45" i="10"/>
  <c r="U45" i="10" s="1"/>
  <c r="G46" i="10"/>
  <c r="K46" i="10"/>
  <c r="U35" i="10"/>
  <c r="T47" i="8"/>
  <c r="U47" i="8" s="1"/>
  <c r="N47" i="7"/>
  <c r="U42" i="7"/>
  <c r="G48" i="7"/>
  <c r="K48" i="7"/>
  <c r="T47" i="7"/>
  <c r="U47" i="7" s="1"/>
  <c r="N46" i="6"/>
  <c r="U41" i="6"/>
  <c r="U36" i="6"/>
  <c r="U38" i="6"/>
  <c r="G47" i="6"/>
  <c r="K47" i="6"/>
  <c r="T46" i="6"/>
  <c r="U46" i="6" s="1"/>
  <c r="N47" i="5"/>
  <c r="U40" i="5"/>
  <c r="U45" i="5"/>
  <c r="U35" i="5"/>
  <c r="G48" i="5"/>
  <c r="K48" i="5"/>
  <c r="T47" i="5"/>
  <c r="U47" i="5" s="1"/>
  <c r="U39" i="4"/>
  <c r="U41" i="4"/>
  <c r="U43" i="4"/>
  <c r="U45" i="4"/>
  <c r="N47" i="4"/>
  <c r="G48" i="4"/>
  <c r="K48" i="4"/>
  <c r="T47" i="4"/>
  <c r="U47" i="4" s="1"/>
  <c r="U36" i="3"/>
  <c r="U40" i="3"/>
  <c r="U42" i="3"/>
  <c r="G48" i="3"/>
  <c r="K48" i="3"/>
  <c r="T47" i="3"/>
  <c r="U47" i="3" s="1"/>
  <c r="U37" i="2"/>
  <c r="U39" i="2"/>
  <c r="U35" i="2"/>
  <c r="U42" i="2"/>
  <c r="G48" i="2"/>
  <c r="K48" i="2"/>
  <c r="T47" i="2"/>
  <c r="U47" i="2" s="1"/>
  <c r="U35" i="1"/>
  <c r="U37" i="1"/>
  <c r="U43" i="1"/>
  <c r="U45" i="1"/>
  <c r="U36" i="1"/>
  <c r="U41" i="1"/>
  <c r="U44" i="1"/>
  <c r="G48" i="1"/>
  <c r="K48" i="1"/>
  <c r="T47" i="1"/>
  <c r="U47" i="1" s="1"/>
  <c r="T24" i="30"/>
  <c r="U24" i="30" s="1"/>
  <c r="U40" i="30"/>
  <c r="N46" i="30"/>
  <c r="U35" i="30"/>
  <c r="U37" i="30"/>
  <c r="G47" i="30"/>
  <c r="K47" i="30"/>
  <c r="T46" i="30"/>
  <c r="U46" i="30" s="1"/>
  <c r="U36" i="28"/>
  <c r="U44" i="28"/>
  <c r="U37" i="28"/>
  <c r="N47" i="28"/>
  <c r="G48" i="28"/>
  <c r="K48" i="28"/>
  <c r="T47" i="28"/>
  <c r="U44" i="17"/>
  <c r="N45" i="17"/>
  <c r="U38" i="17"/>
  <c r="U41" i="17"/>
  <c r="T45" i="17"/>
  <c r="G46" i="17"/>
  <c r="U35" i="17"/>
  <c r="U36" i="9"/>
  <c r="U42" i="9"/>
  <c r="G48" i="9"/>
  <c r="K48" i="9"/>
  <c r="T47" i="9"/>
  <c r="U47" i="9" s="1"/>
  <c r="U46" i="15" l="1"/>
  <c r="U25" i="41"/>
  <c r="U48" i="41"/>
  <c r="U44" i="39"/>
  <c r="U23" i="37"/>
  <c r="U49" i="37"/>
  <c r="U48" i="22"/>
  <c r="U47" i="28"/>
  <c r="U45" i="17"/>
  <c r="T14" i="5" l="1"/>
  <c r="N14" i="5"/>
  <c r="U14" i="5" l="1"/>
  <c r="S25" i="22"/>
  <c r="R25" i="22"/>
  <c r="Q25" i="22"/>
  <c r="P25" i="22"/>
  <c r="O25" i="22"/>
  <c r="M25" i="22"/>
  <c r="L25" i="22"/>
  <c r="K25" i="22"/>
  <c r="J25" i="22"/>
  <c r="K26" i="22" s="1"/>
  <c r="I25" i="22"/>
  <c r="H25" i="22"/>
  <c r="G25" i="22"/>
  <c r="F25" i="22"/>
  <c r="G26" i="22" s="1"/>
  <c r="E25" i="22"/>
  <c r="U24" i="22"/>
  <c r="T23" i="22"/>
  <c r="N23" i="22"/>
  <c r="T22" i="22"/>
  <c r="N22" i="22"/>
  <c r="T20" i="22"/>
  <c r="U20" i="22" s="1"/>
  <c r="N20" i="22"/>
  <c r="T19" i="22"/>
  <c r="N19" i="22"/>
  <c r="T18" i="22"/>
  <c r="U18" i="22" s="1"/>
  <c r="N18" i="22"/>
  <c r="T17" i="22"/>
  <c r="N17" i="22"/>
  <c r="T16" i="22"/>
  <c r="N16" i="22"/>
  <c r="T15" i="22"/>
  <c r="N15" i="22"/>
  <c r="T14" i="22"/>
  <c r="N14" i="22"/>
  <c r="T13" i="22"/>
  <c r="N13" i="22"/>
  <c r="S25" i="36"/>
  <c r="R25" i="36"/>
  <c r="Q25" i="36"/>
  <c r="P25" i="36"/>
  <c r="O25" i="36"/>
  <c r="M25" i="36"/>
  <c r="L25" i="36"/>
  <c r="K25" i="36"/>
  <c r="J25" i="36"/>
  <c r="I25" i="36"/>
  <c r="H25" i="36"/>
  <c r="G25" i="36"/>
  <c r="F25" i="36"/>
  <c r="E25" i="36"/>
  <c r="U24" i="36"/>
  <c r="T23" i="36"/>
  <c r="U23" i="36" s="1"/>
  <c r="N23" i="36"/>
  <c r="T22" i="36"/>
  <c r="U22" i="36" s="1"/>
  <c r="N22" i="36"/>
  <c r="T21" i="36"/>
  <c r="U21" i="36" s="1"/>
  <c r="N21" i="36"/>
  <c r="T20" i="36"/>
  <c r="N20" i="36"/>
  <c r="U20" i="36" s="1"/>
  <c r="T19" i="36"/>
  <c r="U19" i="36" s="1"/>
  <c r="N19" i="36"/>
  <c r="T18" i="36"/>
  <c r="U18" i="36" s="1"/>
  <c r="N18" i="36"/>
  <c r="T17" i="36"/>
  <c r="N17" i="36"/>
  <c r="T16" i="36"/>
  <c r="N16" i="36"/>
  <c r="T15" i="36"/>
  <c r="N15" i="36"/>
  <c r="U14" i="36"/>
  <c r="T14" i="36"/>
  <c r="N14" i="36"/>
  <c r="T13" i="36"/>
  <c r="N13" i="36"/>
  <c r="N25" i="36" s="1"/>
  <c r="T24" i="35"/>
  <c r="S24" i="35"/>
  <c r="R24" i="35"/>
  <c r="Q24" i="35"/>
  <c r="P24" i="35"/>
  <c r="O24" i="35"/>
  <c r="M24" i="35"/>
  <c r="L24" i="35"/>
  <c r="K24" i="35"/>
  <c r="J24" i="35"/>
  <c r="K25" i="35" s="1"/>
  <c r="I24" i="35"/>
  <c r="H24" i="35"/>
  <c r="G24" i="35"/>
  <c r="F24" i="35"/>
  <c r="G25" i="35" s="1"/>
  <c r="E24" i="35"/>
  <c r="U23" i="35"/>
  <c r="T22" i="35"/>
  <c r="U22" i="35" s="1"/>
  <c r="N22" i="35"/>
  <c r="U21" i="35"/>
  <c r="T21" i="35"/>
  <c r="N21" i="35"/>
  <c r="T20" i="35"/>
  <c r="U20" i="35" s="1"/>
  <c r="N20" i="35"/>
  <c r="T19" i="35"/>
  <c r="N19" i="35"/>
  <c r="U19" i="35" s="1"/>
  <c r="T18" i="35"/>
  <c r="U18" i="35" s="1"/>
  <c r="N18" i="35"/>
  <c r="U17" i="35"/>
  <c r="T17" i="35"/>
  <c r="N17" i="35"/>
  <c r="T16" i="35"/>
  <c r="U16" i="35" s="1"/>
  <c r="N16" i="35"/>
  <c r="T15" i="35"/>
  <c r="N15" i="35"/>
  <c r="U15" i="35" s="1"/>
  <c r="T14" i="35"/>
  <c r="U14" i="35" s="1"/>
  <c r="N14" i="35"/>
  <c r="U13" i="35"/>
  <c r="T13" i="35"/>
  <c r="N13" i="35"/>
  <c r="N24" i="35" s="1"/>
  <c r="S24" i="34"/>
  <c r="R24" i="34"/>
  <c r="Q24" i="34"/>
  <c r="P24" i="34"/>
  <c r="O24" i="34"/>
  <c r="M24" i="34"/>
  <c r="L24" i="34"/>
  <c r="K24" i="34"/>
  <c r="J24" i="34"/>
  <c r="K25" i="34" s="1"/>
  <c r="I24" i="34"/>
  <c r="H24" i="34"/>
  <c r="G24" i="34"/>
  <c r="F24" i="34"/>
  <c r="G25" i="34" s="1"/>
  <c r="E24" i="34"/>
  <c r="U23" i="34"/>
  <c r="T22" i="34"/>
  <c r="U22" i="34" s="1"/>
  <c r="N22" i="34"/>
  <c r="U21" i="34"/>
  <c r="T21" i="34"/>
  <c r="N21" i="34"/>
  <c r="T20" i="34"/>
  <c r="U20" i="34" s="1"/>
  <c r="N20" i="34"/>
  <c r="T19" i="34"/>
  <c r="U19" i="34" s="1"/>
  <c r="N19" i="34"/>
  <c r="T18" i="34"/>
  <c r="U18" i="34" s="1"/>
  <c r="N18" i="34"/>
  <c r="U17" i="34"/>
  <c r="T17" i="34"/>
  <c r="N17" i="34"/>
  <c r="T16" i="34"/>
  <c r="U16" i="34" s="1"/>
  <c r="N16" i="34"/>
  <c r="T15" i="34"/>
  <c r="U15" i="34" s="1"/>
  <c r="N15" i="34"/>
  <c r="T14" i="34"/>
  <c r="U14" i="34" s="1"/>
  <c r="N14" i="34"/>
  <c r="U13" i="34"/>
  <c r="T13" i="34"/>
  <c r="N13" i="34"/>
  <c r="N24" i="34" s="1"/>
  <c r="T24" i="33"/>
  <c r="S24" i="33"/>
  <c r="R24" i="33"/>
  <c r="Q24" i="33"/>
  <c r="P24" i="33"/>
  <c r="O24" i="33"/>
  <c r="M24" i="33"/>
  <c r="L24" i="33"/>
  <c r="K24" i="33"/>
  <c r="J24" i="33"/>
  <c r="K25" i="33" s="1"/>
  <c r="I24" i="33"/>
  <c r="H24" i="33"/>
  <c r="G24" i="33"/>
  <c r="F24" i="33"/>
  <c r="G25" i="33" s="1"/>
  <c r="E24" i="33"/>
  <c r="U23" i="33"/>
  <c r="T22" i="33"/>
  <c r="U22" i="33" s="1"/>
  <c r="N22" i="33"/>
  <c r="U21" i="33"/>
  <c r="T21" i="33"/>
  <c r="N21" i="33"/>
  <c r="U20" i="33"/>
  <c r="U19" i="33"/>
  <c r="T19" i="33"/>
  <c r="N19" i="33"/>
  <c r="T18" i="33"/>
  <c r="U18" i="33" s="1"/>
  <c r="N18" i="33"/>
  <c r="T17" i="33"/>
  <c r="U17" i="33" s="1"/>
  <c r="N17" i="33"/>
  <c r="T16" i="33"/>
  <c r="U16" i="33" s="1"/>
  <c r="N16" i="33"/>
  <c r="U15" i="33"/>
  <c r="T15" i="33"/>
  <c r="N15" i="33"/>
  <c r="T14" i="33"/>
  <c r="U14" i="33" s="1"/>
  <c r="N14" i="33"/>
  <c r="T13" i="33"/>
  <c r="U13" i="33" s="1"/>
  <c r="N13" i="33"/>
  <c r="N24" i="33" s="1"/>
  <c r="S24" i="32"/>
  <c r="R24" i="32"/>
  <c r="Q24" i="32"/>
  <c r="P24" i="32"/>
  <c r="O24" i="32"/>
  <c r="M24" i="32"/>
  <c r="L24" i="32"/>
  <c r="K24" i="32"/>
  <c r="J24" i="32"/>
  <c r="K25" i="32" s="1"/>
  <c r="I24" i="32"/>
  <c r="H24" i="32"/>
  <c r="G24" i="32"/>
  <c r="F24" i="32"/>
  <c r="G25" i="32" s="1"/>
  <c r="E24" i="32"/>
  <c r="U23" i="32"/>
  <c r="T22" i="32"/>
  <c r="U22" i="32" s="1"/>
  <c r="N22" i="32"/>
  <c r="U21" i="32"/>
  <c r="T21" i="32"/>
  <c r="N21" i="32"/>
  <c r="T20" i="32"/>
  <c r="U20" i="32" s="1"/>
  <c r="N20" i="32"/>
  <c r="T19" i="32"/>
  <c r="U19" i="32" s="1"/>
  <c r="N19" i="32"/>
  <c r="T18" i="32"/>
  <c r="U18" i="32" s="1"/>
  <c r="N18" i="32"/>
  <c r="U17" i="32"/>
  <c r="T17" i="32"/>
  <c r="N17" i="32"/>
  <c r="T16" i="32"/>
  <c r="T24" i="32" s="1"/>
  <c r="N16" i="32"/>
  <c r="T15" i="32"/>
  <c r="U15" i="32" s="1"/>
  <c r="N15" i="32"/>
  <c r="U14" i="32"/>
  <c r="T13" i="32"/>
  <c r="U13" i="32" s="1"/>
  <c r="N13" i="32"/>
  <c r="N24" i="32" s="1"/>
  <c r="S24" i="31"/>
  <c r="R24" i="31"/>
  <c r="Q24" i="31"/>
  <c r="P24" i="31"/>
  <c r="O24" i="31"/>
  <c r="M24" i="31"/>
  <c r="L24" i="31"/>
  <c r="K24" i="31"/>
  <c r="J24" i="31"/>
  <c r="K25" i="31" s="1"/>
  <c r="I24" i="31"/>
  <c r="H24" i="31"/>
  <c r="G24" i="31"/>
  <c r="F24" i="31"/>
  <c r="G25" i="31" s="1"/>
  <c r="E24" i="31"/>
  <c r="U23" i="31"/>
  <c r="T22" i="31"/>
  <c r="U22" i="31" s="1"/>
  <c r="N22" i="31"/>
  <c r="U21" i="31"/>
  <c r="T21" i="31"/>
  <c r="N21" i="31"/>
  <c r="T20" i="31"/>
  <c r="U20" i="31" s="1"/>
  <c r="N20" i="31"/>
  <c r="T19" i="31"/>
  <c r="N19" i="31"/>
  <c r="U19" i="31" s="1"/>
  <c r="T18" i="31"/>
  <c r="U18" i="31" s="1"/>
  <c r="N18" i="31"/>
  <c r="U17" i="31"/>
  <c r="T17" i="31"/>
  <c r="N17" i="31"/>
  <c r="T16" i="31"/>
  <c r="U16" i="31" s="1"/>
  <c r="N16" i="31"/>
  <c r="T15" i="31"/>
  <c r="N15" i="31"/>
  <c r="U15" i="31" s="1"/>
  <c r="T14" i="31"/>
  <c r="U14" i="31" s="1"/>
  <c r="N14" i="31"/>
  <c r="U13" i="31"/>
  <c r="T13" i="31"/>
  <c r="N13" i="31"/>
  <c r="N24" i="31" s="1"/>
  <c r="S25" i="29"/>
  <c r="R25" i="29"/>
  <c r="Q25" i="29"/>
  <c r="P25" i="29"/>
  <c r="O25" i="29"/>
  <c r="M25" i="29"/>
  <c r="L25" i="29"/>
  <c r="K25" i="29"/>
  <c r="J25" i="29"/>
  <c r="K26" i="29" s="1"/>
  <c r="I25" i="29"/>
  <c r="H25" i="29"/>
  <c r="G25" i="29"/>
  <c r="F25" i="29"/>
  <c r="G26" i="29" s="1"/>
  <c r="E25" i="29"/>
  <c r="U24" i="29"/>
  <c r="T23" i="29"/>
  <c r="U23" i="29" s="1"/>
  <c r="N23" i="29"/>
  <c r="U22" i="29"/>
  <c r="T22" i="29"/>
  <c r="N22" i="29"/>
  <c r="T21" i="29"/>
  <c r="U21" i="29" s="1"/>
  <c r="N21" i="29"/>
  <c r="T20" i="29"/>
  <c r="N20" i="29"/>
  <c r="U20" i="29" s="1"/>
  <c r="T19" i="29"/>
  <c r="U19" i="29" s="1"/>
  <c r="N19" i="29"/>
  <c r="U18" i="29"/>
  <c r="T18" i="29"/>
  <c r="N18" i="29"/>
  <c r="T17" i="29"/>
  <c r="U17" i="29" s="1"/>
  <c r="N17" i="29"/>
  <c r="T16" i="29"/>
  <c r="N16" i="29"/>
  <c r="U16" i="29" s="1"/>
  <c r="T15" i="29"/>
  <c r="U15" i="29" s="1"/>
  <c r="N15" i="29"/>
  <c r="U14" i="29"/>
  <c r="T14" i="29"/>
  <c r="N14" i="29"/>
  <c r="T13" i="29"/>
  <c r="U13" i="29" s="1"/>
  <c r="N13" i="29"/>
  <c r="N25" i="29" s="1"/>
  <c r="S24" i="27"/>
  <c r="R24" i="27"/>
  <c r="Q24" i="27"/>
  <c r="P24" i="27"/>
  <c r="O24" i="27"/>
  <c r="M24" i="27"/>
  <c r="L24" i="27"/>
  <c r="K24" i="27"/>
  <c r="J24" i="27"/>
  <c r="K25" i="27" s="1"/>
  <c r="I24" i="27"/>
  <c r="H24" i="27"/>
  <c r="G24" i="27"/>
  <c r="F24" i="27"/>
  <c r="G25" i="27" s="1"/>
  <c r="E24" i="27"/>
  <c r="T23" i="27"/>
  <c r="N23" i="27"/>
  <c r="T22" i="27"/>
  <c r="N22" i="27"/>
  <c r="T21" i="27"/>
  <c r="N21" i="27"/>
  <c r="T20" i="27"/>
  <c r="N20" i="27"/>
  <c r="T19" i="27"/>
  <c r="N19" i="27"/>
  <c r="T18" i="27"/>
  <c r="N18" i="27"/>
  <c r="T17" i="27"/>
  <c r="N17" i="27"/>
  <c r="T15" i="27"/>
  <c r="N15" i="27"/>
  <c r="T14" i="27"/>
  <c r="N14" i="27"/>
  <c r="T13" i="27"/>
  <c r="N13" i="27"/>
  <c r="S24" i="26"/>
  <c r="R24" i="26"/>
  <c r="Q24" i="26"/>
  <c r="P24" i="26"/>
  <c r="O24" i="26"/>
  <c r="M24" i="26"/>
  <c r="L24" i="26"/>
  <c r="K24" i="26"/>
  <c r="J24" i="26"/>
  <c r="K25" i="26" s="1"/>
  <c r="I24" i="26"/>
  <c r="H24" i="26"/>
  <c r="G24" i="26"/>
  <c r="F24" i="26"/>
  <c r="G25" i="26" s="1"/>
  <c r="E24" i="26"/>
  <c r="T23" i="26"/>
  <c r="N23" i="26"/>
  <c r="T22" i="26"/>
  <c r="N22" i="26"/>
  <c r="T21" i="26"/>
  <c r="N21" i="26"/>
  <c r="T20" i="26"/>
  <c r="N20" i="26"/>
  <c r="T19" i="26"/>
  <c r="N19" i="26"/>
  <c r="T18" i="26"/>
  <c r="N18" i="26"/>
  <c r="T17" i="26"/>
  <c r="N17" i="26"/>
  <c r="T15" i="26"/>
  <c r="N15" i="26"/>
  <c r="T14" i="26"/>
  <c r="N14" i="26"/>
  <c r="T13" i="26"/>
  <c r="N13" i="26"/>
  <c r="S24" i="25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T23" i="25"/>
  <c r="N23" i="25"/>
  <c r="T22" i="25"/>
  <c r="N22" i="25"/>
  <c r="T21" i="25"/>
  <c r="N21" i="25"/>
  <c r="U20" i="25"/>
  <c r="T19" i="25"/>
  <c r="N19" i="25"/>
  <c r="T18" i="25"/>
  <c r="N18" i="25"/>
  <c r="T17" i="25"/>
  <c r="N17" i="25"/>
  <c r="T15" i="25"/>
  <c r="N15" i="25"/>
  <c r="T14" i="25"/>
  <c r="N14" i="25"/>
  <c r="T13" i="25"/>
  <c r="N13" i="25"/>
  <c r="S25" i="24"/>
  <c r="R25" i="24"/>
  <c r="Q25" i="24"/>
  <c r="P25" i="24"/>
  <c r="O25" i="24"/>
  <c r="M25" i="24"/>
  <c r="L25" i="24"/>
  <c r="K25" i="24"/>
  <c r="J25" i="24"/>
  <c r="K26" i="24" s="1"/>
  <c r="I25" i="24"/>
  <c r="H25" i="24"/>
  <c r="G25" i="24"/>
  <c r="F25" i="24"/>
  <c r="G26" i="24" s="1"/>
  <c r="E25" i="24"/>
  <c r="U24" i="24"/>
  <c r="T23" i="24"/>
  <c r="U23" i="24" s="1"/>
  <c r="N23" i="24"/>
  <c r="U22" i="24"/>
  <c r="T22" i="24"/>
  <c r="N22" i="24"/>
  <c r="T21" i="24"/>
  <c r="U21" i="24" s="1"/>
  <c r="N21" i="24"/>
  <c r="T20" i="24"/>
  <c r="N20" i="24"/>
  <c r="U20" i="24" s="1"/>
  <c r="T19" i="24"/>
  <c r="U19" i="24" s="1"/>
  <c r="N19" i="24"/>
  <c r="U18" i="24"/>
  <c r="T18" i="24"/>
  <c r="N18" i="24"/>
  <c r="T17" i="24"/>
  <c r="U17" i="24" s="1"/>
  <c r="N17" i="24"/>
  <c r="U16" i="24"/>
  <c r="T15" i="24"/>
  <c r="U15" i="24" s="1"/>
  <c r="N15" i="24"/>
  <c r="T14" i="24"/>
  <c r="N14" i="24"/>
  <c r="U14" i="24" s="1"/>
  <c r="T13" i="24"/>
  <c r="U13" i="24" s="1"/>
  <c r="N13" i="24"/>
  <c r="N25" i="24" s="1"/>
  <c r="S24" i="23"/>
  <c r="R24" i="23"/>
  <c r="Q24" i="23"/>
  <c r="P24" i="23"/>
  <c r="O24" i="23"/>
  <c r="M24" i="23"/>
  <c r="L24" i="23"/>
  <c r="K24" i="23"/>
  <c r="J24" i="23"/>
  <c r="K25" i="23" s="1"/>
  <c r="I24" i="23"/>
  <c r="H24" i="23"/>
  <c r="G24" i="23"/>
  <c r="F24" i="23"/>
  <c r="G25" i="23" s="1"/>
  <c r="E24" i="23"/>
  <c r="U23" i="23"/>
  <c r="T23" i="23"/>
  <c r="N23" i="23"/>
  <c r="T22" i="23"/>
  <c r="N22" i="23"/>
  <c r="T21" i="23"/>
  <c r="N21" i="23"/>
  <c r="T20" i="23"/>
  <c r="N20" i="23"/>
  <c r="T19" i="23"/>
  <c r="N19" i="23"/>
  <c r="T18" i="23"/>
  <c r="N18" i="23"/>
  <c r="T17" i="23"/>
  <c r="N17" i="23"/>
  <c r="T16" i="23"/>
  <c r="N16" i="23"/>
  <c r="T15" i="23"/>
  <c r="N15" i="23"/>
  <c r="T14" i="23"/>
  <c r="N14" i="23"/>
  <c r="T13" i="23"/>
  <c r="N13" i="23"/>
  <c r="U13" i="36" l="1"/>
  <c r="U15" i="36"/>
  <c r="U17" i="36"/>
  <c r="U16" i="36"/>
  <c r="G26" i="36"/>
  <c r="K26" i="36"/>
  <c r="U23" i="27"/>
  <c r="U15" i="26"/>
  <c r="U22" i="26"/>
  <c r="U18" i="26"/>
  <c r="U13" i="26"/>
  <c r="U20" i="26"/>
  <c r="U15" i="23"/>
  <c r="U13" i="22"/>
  <c r="U22" i="22"/>
  <c r="U17" i="22"/>
  <c r="U21" i="27"/>
  <c r="U18" i="27"/>
  <c r="U19" i="27"/>
  <c r="U13" i="27"/>
  <c r="U20" i="27"/>
  <c r="U14" i="27"/>
  <c r="N24" i="27"/>
  <c r="U17" i="27"/>
  <c r="U22" i="27"/>
  <c r="U15" i="27"/>
  <c r="U14" i="26"/>
  <c r="U19" i="26"/>
  <c r="U23" i="26"/>
  <c r="N24" i="26"/>
  <c r="U17" i="26"/>
  <c r="U21" i="26"/>
  <c r="U13" i="25"/>
  <c r="U18" i="25"/>
  <c r="U14" i="25"/>
  <c r="U19" i="25"/>
  <c r="U17" i="25"/>
  <c r="U23" i="25"/>
  <c r="U16" i="23"/>
  <c r="U18" i="23"/>
  <c r="N24" i="23"/>
  <c r="U19" i="23"/>
  <c r="U13" i="23"/>
  <c r="U20" i="23"/>
  <c r="U22" i="23"/>
  <c r="U17" i="23"/>
  <c r="U14" i="23"/>
  <c r="U21" i="23"/>
  <c r="U15" i="22"/>
  <c r="U23" i="22"/>
  <c r="U19" i="22"/>
  <c r="N25" i="22"/>
  <c r="U14" i="22"/>
  <c r="U16" i="22"/>
  <c r="T25" i="22"/>
  <c r="T25" i="36"/>
  <c r="U25" i="36" s="1"/>
  <c r="U24" i="35"/>
  <c r="T24" i="34"/>
  <c r="U24" i="34" s="1"/>
  <c r="U24" i="33"/>
  <c r="U24" i="32"/>
  <c r="U16" i="32"/>
  <c r="T24" i="31"/>
  <c r="U24" i="31" s="1"/>
  <c r="T25" i="29"/>
  <c r="U25" i="29" s="1"/>
  <c r="T24" i="27"/>
  <c r="T24" i="26"/>
  <c r="U15" i="25"/>
  <c r="U22" i="25"/>
  <c r="N24" i="25"/>
  <c r="U21" i="25"/>
  <c r="G25" i="25"/>
  <c r="K25" i="25"/>
  <c r="T24" i="25"/>
  <c r="U24" i="25" s="1"/>
  <c r="T25" i="24"/>
  <c r="U25" i="24" s="1"/>
  <c r="T24" i="23"/>
  <c r="U24" i="23" l="1"/>
  <c r="U24" i="27"/>
  <c r="U24" i="26"/>
  <c r="U25" i="22"/>
  <c r="S23" i="21"/>
  <c r="R23" i="21"/>
  <c r="Q23" i="21"/>
  <c r="P23" i="21"/>
  <c r="O23" i="21"/>
  <c r="M23" i="21"/>
  <c r="L23" i="21"/>
  <c r="K23" i="21"/>
  <c r="J23" i="21"/>
  <c r="I23" i="21"/>
  <c r="H23" i="21"/>
  <c r="G23" i="21"/>
  <c r="F23" i="21"/>
  <c r="E23" i="21"/>
  <c r="T22" i="21"/>
  <c r="N22" i="21"/>
  <c r="T21" i="21"/>
  <c r="N21" i="21"/>
  <c r="T20" i="21"/>
  <c r="N20" i="21"/>
  <c r="T18" i="21"/>
  <c r="N18" i="21"/>
  <c r="T17" i="21"/>
  <c r="N17" i="21"/>
  <c r="T16" i="21"/>
  <c r="N16" i="21"/>
  <c r="T15" i="21"/>
  <c r="N15" i="21"/>
  <c r="T14" i="21"/>
  <c r="N14" i="21"/>
  <c r="T13" i="21"/>
  <c r="N13" i="21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U24" i="20"/>
  <c r="T23" i="20"/>
  <c r="N23" i="20"/>
  <c r="T21" i="20"/>
  <c r="U21" i="20" s="1"/>
  <c r="N21" i="20"/>
  <c r="T20" i="20"/>
  <c r="N20" i="20"/>
  <c r="T19" i="20"/>
  <c r="U19" i="20" s="1"/>
  <c r="N19" i="20"/>
  <c r="T18" i="20"/>
  <c r="N18" i="20"/>
  <c r="U17" i="20"/>
  <c r="T17" i="20"/>
  <c r="N17" i="20"/>
  <c r="T16" i="20"/>
  <c r="N16" i="20"/>
  <c r="T15" i="20"/>
  <c r="U15" i="20" s="1"/>
  <c r="N15" i="20"/>
  <c r="T14" i="20"/>
  <c r="N14" i="20"/>
  <c r="U13" i="20"/>
  <c r="T13" i="20"/>
  <c r="N13" i="20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E25" i="19"/>
  <c r="U24" i="19"/>
  <c r="T23" i="19"/>
  <c r="N23" i="19"/>
  <c r="T21" i="19"/>
  <c r="U21" i="19" s="1"/>
  <c r="N21" i="19"/>
  <c r="T20" i="19"/>
  <c r="N20" i="19"/>
  <c r="T19" i="19"/>
  <c r="U19" i="19" s="1"/>
  <c r="N19" i="19"/>
  <c r="T18" i="19"/>
  <c r="N18" i="19"/>
  <c r="T17" i="19"/>
  <c r="U17" i="19" s="1"/>
  <c r="N17" i="19"/>
  <c r="T16" i="19"/>
  <c r="N16" i="19"/>
  <c r="U15" i="19"/>
  <c r="T15" i="19"/>
  <c r="N15" i="19"/>
  <c r="T14" i="19"/>
  <c r="N14" i="19"/>
  <c r="T13" i="19"/>
  <c r="N13" i="19"/>
  <c r="S24" i="18"/>
  <c r="R24" i="18"/>
  <c r="Q24" i="18"/>
  <c r="P24" i="18"/>
  <c r="O24" i="18"/>
  <c r="M24" i="18"/>
  <c r="L24" i="18"/>
  <c r="K24" i="18"/>
  <c r="J24" i="18"/>
  <c r="I24" i="18"/>
  <c r="H24" i="18"/>
  <c r="G24" i="18"/>
  <c r="F24" i="18"/>
  <c r="E24" i="18"/>
  <c r="T23" i="18"/>
  <c r="N23" i="18"/>
  <c r="T22" i="18"/>
  <c r="N22" i="18"/>
  <c r="T21" i="18"/>
  <c r="N21" i="18"/>
  <c r="T20" i="18"/>
  <c r="N20" i="18"/>
  <c r="T19" i="18"/>
  <c r="N19" i="18"/>
  <c r="T18" i="18"/>
  <c r="N18" i="18"/>
  <c r="T17" i="18"/>
  <c r="N17" i="18"/>
  <c r="T16" i="18"/>
  <c r="N16" i="18"/>
  <c r="T15" i="18"/>
  <c r="N15" i="18"/>
  <c r="T14" i="18"/>
  <c r="N14" i="18"/>
  <c r="T13" i="18"/>
  <c r="N13" i="18"/>
  <c r="S24" i="16"/>
  <c r="R24" i="16"/>
  <c r="Q24" i="16"/>
  <c r="P24" i="16"/>
  <c r="O24" i="16"/>
  <c r="M24" i="16"/>
  <c r="L24" i="16"/>
  <c r="K24" i="16"/>
  <c r="K25" i="16" s="1"/>
  <c r="J24" i="16"/>
  <c r="I24" i="16"/>
  <c r="H24" i="16"/>
  <c r="G24" i="16"/>
  <c r="F24" i="16"/>
  <c r="E24" i="16"/>
  <c r="U23" i="16"/>
  <c r="T22" i="16"/>
  <c r="N22" i="16"/>
  <c r="T20" i="16"/>
  <c r="N20" i="16"/>
  <c r="T18" i="16"/>
  <c r="U18" i="16" s="1"/>
  <c r="N18" i="16"/>
  <c r="T17" i="16"/>
  <c r="N17" i="16"/>
  <c r="T16" i="16"/>
  <c r="N16" i="16"/>
  <c r="T15" i="16"/>
  <c r="N15" i="16"/>
  <c r="T14" i="16"/>
  <c r="U14" i="16" s="1"/>
  <c r="N14" i="16"/>
  <c r="T13" i="16"/>
  <c r="N13" i="16"/>
  <c r="S24" i="15"/>
  <c r="R24" i="15"/>
  <c r="Q24" i="15"/>
  <c r="P24" i="15"/>
  <c r="O24" i="15"/>
  <c r="M24" i="15"/>
  <c r="L24" i="15"/>
  <c r="K24" i="15"/>
  <c r="J24" i="15"/>
  <c r="I24" i="15"/>
  <c r="H24" i="15"/>
  <c r="G24" i="15"/>
  <c r="F24" i="15"/>
  <c r="E24" i="15"/>
  <c r="T23" i="15"/>
  <c r="N23" i="15"/>
  <c r="T21" i="15"/>
  <c r="N21" i="15"/>
  <c r="T18" i="15"/>
  <c r="N18" i="15"/>
  <c r="T17" i="15"/>
  <c r="N17" i="15"/>
  <c r="T16" i="15"/>
  <c r="N16" i="15"/>
  <c r="T14" i="15"/>
  <c r="N14" i="15"/>
  <c r="T13" i="15"/>
  <c r="N13" i="15"/>
  <c r="S23" i="14"/>
  <c r="R23" i="14"/>
  <c r="Q23" i="14"/>
  <c r="P23" i="14"/>
  <c r="O23" i="14"/>
  <c r="M23" i="14"/>
  <c r="L23" i="14"/>
  <c r="K23" i="14"/>
  <c r="J23" i="14"/>
  <c r="I23" i="14"/>
  <c r="H23" i="14"/>
  <c r="G23" i="14"/>
  <c r="F23" i="14"/>
  <c r="E23" i="14"/>
  <c r="T22" i="14"/>
  <c r="N22" i="14"/>
  <c r="T21" i="14"/>
  <c r="N21" i="14"/>
  <c r="T20" i="14"/>
  <c r="N20" i="14"/>
  <c r="T19" i="14"/>
  <c r="N19" i="14"/>
  <c r="T18" i="14"/>
  <c r="N18" i="14"/>
  <c r="T17" i="14"/>
  <c r="N17" i="14"/>
  <c r="T16" i="14"/>
  <c r="N16" i="14"/>
  <c r="T15" i="14"/>
  <c r="N15" i="14"/>
  <c r="T14" i="14"/>
  <c r="N14" i="14"/>
  <c r="T13" i="14"/>
  <c r="N13" i="14"/>
  <c r="S23" i="13"/>
  <c r="R23" i="13"/>
  <c r="Q23" i="13"/>
  <c r="P23" i="13"/>
  <c r="O23" i="13"/>
  <c r="M23" i="13"/>
  <c r="L23" i="13"/>
  <c r="K23" i="13"/>
  <c r="J23" i="13"/>
  <c r="K24" i="13" s="1"/>
  <c r="I23" i="13"/>
  <c r="H23" i="13"/>
  <c r="G23" i="13"/>
  <c r="F23" i="13"/>
  <c r="G24" i="13" s="1"/>
  <c r="E23" i="13"/>
  <c r="U22" i="13"/>
  <c r="T22" i="13"/>
  <c r="N22" i="13"/>
  <c r="T21" i="13"/>
  <c r="N21" i="13"/>
  <c r="T20" i="13"/>
  <c r="N20" i="13"/>
  <c r="U20" i="13" s="1"/>
  <c r="T19" i="13"/>
  <c r="N19" i="13"/>
  <c r="T18" i="13"/>
  <c r="N18" i="13"/>
  <c r="T17" i="13"/>
  <c r="N17" i="13"/>
  <c r="T16" i="13"/>
  <c r="N16" i="13"/>
  <c r="U16" i="13" s="1"/>
  <c r="T15" i="13"/>
  <c r="N15" i="13"/>
  <c r="T14" i="13"/>
  <c r="N14" i="13"/>
  <c r="T13" i="13"/>
  <c r="N13" i="13"/>
  <c r="S23" i="12"/>
  <c r="R23" i="12"/>
  <c r="Q23" i="12"/>
  <c r="P23" i="12"/>
  <c r="O23" i="12"/>
  <c r="M23" i="12"/>
  <c r="L23" i="12"/>
  <c r="K23" i="12"/>
  <c r="J23" i="12"/>
  <c r="I23" i="12"/>
  <c r="H23" i="12"/>
  <c r="G23" i="12"/>
  <c r="F23" i="12"/>
  <c r="E23" i="12"/>
  <c r="T22" i="12"/>
  <c r="N22" i="12"/>
  <c r="T20" i="12"/>
  <c r="N20" i="12"/>
  <c r="T19" i="12"/>
  <c r="N19" i="12"/>
  <c r="T18" i="12"/>
  <c r="N18" i="12"/>
  <c r="T17" i="12"/>
  <c r="N17" i="12"/>
  <c r="T16" i="12"/>
  <c r="N16" i="12"/>
  <c r="T15" i="12"/>
  <c r="N15" i="12"/>
  <c r="T14" i="12"/>
  <c r="N14" i="12"/>
  <c r="T13" i="12"/>
  <c r="N13" i="12"/>
  <c r="S44" i="12"/>
  <c r="R44" i="12"/>
  <c r="Q44" i="12"/>
  <c r="P44" i="12"/>
  <c r="O44" i="12"/>
  <c r="M44" i="12"/>
  <c r="L44" i="12"/>
  <c r="K44" i="12"/>
  <c r="J44" i="12"/>
  <c r="I44" i="12"/>
  <c r="H44" i="12"/>
  <c r="G44" i="12"/>
  <c r="F44" i="12"/>
  <c r="E44" i="12"/>
  <c r="T40" i="12"/>
  <c r="N40" i="12"/>
  <c r="T39" i="12"/>
  <c r="N39" i="12"/>
  <c r="T38" i="12"/>
  <c r="N38" i="12"/>
  <c r="T37" i="12"/>
  <c r="N37" i="12"/>
  <c r="T36" i="12"/>
  <c r="N36" i="12"/>
  <c r="T35" i="12"/>
  <c r="N35" i="12"/>
  <c r="S24" i="11"/>
  <c r="R24" i="11"/>
  <c r="Q24" i="11"/>
  <c r="P24" i="11"/>
  <c r="O24" i="11"/>
  <c r="M24" i="11"/>
  <c r="L24" i="11"/>
  <c r="K24" i="11"/>
  <c r="J24" i="11"/>
  <c r="K25" i="11" s="1"/>
  <c r="I24" i="11"/>
  <c r="H24" i="11"/>
  <c r="G24" i="11"/>
  <c r="F24" i="11"/>
  <c r="G25" i="11" s="1"/>
  <c r="E24" i="11"/>
  <c r="U23" i="11"/>
  <c r="T22" i="11"/>
  <c r="N22" i="11"/>
  <c r="T21" i="11"/>
  <c r="U21" i="11" s="1"/>
  <c r="N21" i="11"/>
  <c r="T20" i="11"/>
  <c r="U20" i="11" s="1"/>
  <c r="N20" i="11"/>
  <c r="T19" i="11"/>
  <c r="N19" i="11"/>
  <c r="U19" i="11" s="1"/>
  <c r="U18" i="11"/>
  <c r="T18" i="11"/>
  <c r="N18" i="11"/>
  <c r="T17" i="11"/>
  <c r="U17" i="11" s="1"/>
  <c r="N17" i="11"/>
  <c r="T16" i="11"/>
  <c r="N16" i="11"/>
  <c r="T15" i="11"/>
  <c r="U15" i="11" s="1"/>
  <c r="N15" i="11"/>
  <c r="T14" i="11"/>
  <c r="N14" i="11"/>
  <c r="U14" i="11" s="1"/>
  <c r="T13" i="11"/>
  <c r="U13" i="11" s="1"/>
  <c r="N13" i="11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E24" i="10"/>
  <c r="U23" i="10"/>
  <c r="T22" i="10"/>
  <c r="U22" i="10" s="1"/>
  <c r="N22" i="10"/>
  <c r="T20" i="10"/>
  <c r="N20" i="10"/>
  <c r="T19" i="10"/>
  <c r="U19" i="10" s="1"/>
  <c r="N19" i="10"/>
  <c r="T18" i="10"/>
  <c r="N18" i="10"/>
  <c r="U18" i="10" s="1"/>
  <c r="T17" i="10"/>
  <c r="U17" i="10" s="1"/>
  <c r="N17" i="10"/>
  <c r="T16" i="10"/>
  <c r="N16" i="10"/>
  <c r="T15" i="10"/>
  <c r="N15" i="10"/>
  <c r="T14" i="10"/>
  <c r="N14" i="10"/>
  <c r="T13" i="10"/>
  <c r="N13" i="10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T24" i="8"/>
  <c r="N24" i="8"/>
  <c r="T23" i="8"/>
  <c r="U23" i="8" s="1"/>
  <c r="N23" i="8"/>
  <c r="T22" i="8"/>
  <c r="N22" i="8"/>
  <c r="T21" i="8"/>
  <c r="N21" i="8"/>
  <c r="T20" i="8"/>
  <c r="N20" i="8"/>
  <c r="T19" i="8"/>
  <c r="U19" i="8" s="1"/>
  <c r="N19" i="8"/>
  <c r="T18" i="8"/>
  <c r="N18" i="8"/>
  <c r="T16" i="8"/>
  <c r="U16" i="8" s="1"/>
  <c r="N16" i="8"/>
  <c r="T15" i="8"/>
  <c r="N15" i="8"/>
  <c r="T14" i="8"/>
  <c r="N14" i="8"/>
  <c r="T13" i="8"/>
  <c r="N13" i="8"/>
  <c r="N26" i="8" s="1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U24" i="7"/>
  <c r="T23" i="7"/>
  <c r="U23" i="7" s="1"/>
  <c r="N23" i="7"/>
  <c r="T22" i="7"/>
  <c r="N22" i="7"/>
  <c r="T21" i="7"/>
  <c r="N21" i="7"/>
  <c r="T20" i="7"/>
  <c r="N20" i="7"/>
  <c r="U20" i="7" s="1"/>
  <c r="T19" i="7"/>
  <c r="U19" i="7" s="1"/>
  <c r="N19" i="7"/>
  <c r="T18" i="7"/>
  <c r="U18" i="7" s="1"/>
  <c r="N18" i="7"/>
  <c r="T17" i="7"/>
  <c r="N17" i="7"/>
  <c r="T16" i="7"/>
  <c r="N16" i="7"/>
  <c r="T15" i="7"/>
  <c r="N15" i="7"/>
  <c r="T14" i="7"/>
  <c r="U14" i="7" s="1"/>
  <c r="N14" i="7"/>
  <c r="N25" i="7" s="1"/>
  <c r="U13" i="7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U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4" i="6"/>
  <c r="N14" i="6"/>
  <c r="U13" i="6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4" i="5"/>
  <c r="N24" i="5"/>
  <c r="T22" i="5"/>
  <c r="N22" i="5"/>
  <c r="T21" i="5"/>
  <c r="N21" i="5"/>
  <c r="T20" i="5"/>
  <c r="N20" i="5"/>
  <c r="U20" i="5" s="1"/>
  <c r="T19" i="5"/>
  <c r="N19" i="5"/>
  <c r="T18" i="5"/>
  <c r="N18" i="5"/>
  <c r="T17" i="5"/>
  <c r="N17" i="5"/>
  <c r="T16" i="5"/>
  <c r="N16" i="5"/>
  <c r="U16" i="5" s="1"/>
  <c r="T15" i="5"/>
  <c r="N15" i="5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T23" i="4"/>
  <c r="N23" i="4"/>
  <c r="T22" i="4"/>
  <c r="N22" i="4"/>
  <c r="T20" i="4"/>
  <c r="U20" i="4" s="1"/>
  <c r="N20" i="4"/>
  <c r="T19" i="4"/>
  <c r="N19" i="4"/>
  <c r="T18" i="4"/>
  <c r="N18" i="4"/>
  <c r="U18" i="4" s="1"/>
  <c r="T17" i="4"/>
  <c r="N17" i="4"/>
  <c r="T16" i="4"/>
  <c r="N16" i="4"/>
  <c r="T15" i="4"/>
  <c r="N15" i="4"/>
  <c r="T14" i="4"/>
  <c r="N14" i="4"/>
  <c r="U14" i="4" s="1"/>
  <c r="T13" i="4"/>
  <c r="N13" i="4"/>
  <c r="S25" i="2"/>
  <c r="R25" i="2"/>
  <c r="Q25" i="2"/>
  <c r="P25" i="2"/>
  <c r="O25" i="2"/>
  <c r="M25" i="2"/>
  <c r="L25" i="2"/>
  <c r="K25" i="2"/>
  <c r="J25" i="2"/>
  <c r="I25" i="2"/>
  <c r="H25" i="2"/>
  <c r="G25" i="2"/>
  <c r="F25" i="2"/>
  <c r="G26" i="2" s="1"/>
  <c r="E25" i="2"/>
  <c r="U24" i="2"/>
  <c r="T23" i="2"/>
  <c r="U23" i="2" s="1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U16" i="2" s="1"/>
  <c r="T15" i="2"/>
  <c r="U15" i="2" s="1"/>
  <c r="N15" i="2"/>
  <c r="T14" i="2"/>
  <c r="N14" i="2"/>
  <c r="T13" i="2"/>
  <c r="N13" i="2"/>
  <c r="S24" i="1"/>
  <c r="R24" i="1"/>
  <c r="Q24" i="1"/>
  <c r="P24" i="1"/>
  <c r="O24" i="1"/>
  <c r="M24" i="1"/>
  <c r="L24" i="1"/>
  <c r="K24" i="1"/>
  <c r="J24" i="1"/>
  <c r="I24" i="1"/>
  <c r="H24" i="1"/>
  <c r="G24" i="1"/>
  <c r="F24" i="1"/>
  <c r="E24" i="1"/>
  <c r="T23" i="1"/>
  <c r="N23" i="1"/>
  <c r="T22" i="1"/>
  <c r="U22" i="1" s="1"/>
  <c r="N22" i="1"/>
  <c r="T20" i="1"/>
  <c r="N20" i="1"/>
  <c r="U20" i="1" s="1"/>
  <c r="T19" i="1"/>
  <c r="U19" i="1" s="1"/>
  <c r="N19" i="1"/>
  <c r="T18" i="1"/>
  <c r="N18" i="1"/>
  <c r="T17" i="1"/>
  <c r="U17" i="1" s="1"/>
  <c r="N17" i="1"/>
  <c r="T16" i="1"/>
  <c r="N16" i="1"/>
  <c r="U16" i="1" s="1"/>
  <c r="T15" i="1"/>
  <c r="U15" i="1" s="1"/>
  <c r="N15" i="1"/>
  <c r="T14" i="1"/>
  <c r="N14" i="1"/>
  <c r="T13" i="1"/>
  <c r="N13" i="1"/>
  <c r="N24" i="11" l="1"/>
  <c r="U22" i="11"/>
  <c r="U16" i="11"/>
  <c r="U13" i="18"/>
  <c r="U17" i="18"/>
  <c r="U17" i="13"/>
  <c r="U15" i="13"/>
  <c r="U14" i="13"/>
  <c r="U18" i="13"/>
  <c r="U18" i="12"/>
  <c r="U19" i="12"/>
  <c r="U22" i="7"/>
  <c r="U15" i="7"/>
  <c r="U17" i="7"/>
  <c r="G26" i="7"/>
  <c r="U16" i="4"/>
  <c r="N25" i="4"/>
  <c r="U23" i="4"/>
  <c r="T25" i="4"/>
  <c r="U25" i="4" s="1"/>
  <c r="U18" i="2"/>
  <c r="U22" i="2"/>
  <c r="U17" i="2"/>
  <c r="G25" i="1"/>
  <c r="K25" i="1"/>
  <c r="U15" i="21"/>
  <c r="U17" i="21"/>
  <c r="U22" i="21"/>
  <c r="U23" i="20"/>
  <c r="N25" i="20"/>
  <c r="U14" i="20"/>
  <c r="T25" i="20"/>
  <c r="U18" i="20"/>
  <c r="U20" i="20"/>
  <c r="U20" i="19"/>
  <c r="U23" i="19"/>
  <c r="U13" i="19"/>
  <c r="U14" i="19"/>
  <c r="N25" i="19"/>
  <c r="U16" i="19"/>
  <c r="U18" i="19"/>
  <c r="G26" i="19"/>
  <c r="K26" i="19"/>
  <c r="U18" i="18"/>
  <c r="U20" i="18"/>
  <c r="G25" i="18"/>
  <c r="K25" i="18"/>
  <c r="N24" i="18"/>
  <c r="U21" i="18"/>
  <c r="U15" i="18"/>
  <c r="U22" i="18"/>
  <c r="U19" i="18"/>
  <c r="U14" i="18"/>
  <c r="U16" i="18"/>
  <c r="U23" i="18"/>
  <c r="U13" i="16"/>
  <c r="U15" i="16"/>
  <c r="U20" i="16"/>
  <c r="U17" i="16"/>
  <c r="N24" i="16"/>
  <c r="U16" i="16"/>
  <c r="U22" i="16"/>
  <c r="G25" i="16"/>
  <c r="G25" i="15"/>
  <c r="K25" i="15"/>
  <c r="U17" i="15"/>
  <c r="U23" i="15"/>
  <c r="U13" i="15"/>
  <c r="U16" i="15"/>
  <c r="U18" i="15"/>
  <c r="U14" i="15"/>
  <c r="N24" i="15"/>
  <c r="U21" i="15"/>
  <c r="U18" i="14"/>
  <c r="U14" i="14"/>
  <c r="U22" i="14"/>
  <c r="U13" i="14"/>
  <c r="U35" i="12"/>
  <c r="T23" i="12"/>
  <c r="U14" i="12"/>
  <c r="U37" i="12"/>
  <c r="U39" i="12"/>
  <c r="U16" i="12"/>
  <c r="U38" i="12"/>
  <c r="U40" i="12"/>
  <c r="U15" i="12"/>
  <c r="U20" i="12"/>
  <c r="N23" i="13"/>
  <c r="U19" i="13"/>
  <c r="U21" i="13"/>
  <c r="U13" i="13"/>
  <c r="U16" i="10"/>
  <c r="U20" i="10"/>
  <c r="U15" i="8"/>
  <c r="U24" i="8"/>
  <c r="U13" i="8"/>
  <c r="U21" i="8"/>
  <c r="U18" i="8"/>
  <c r="U14" i="8"/>
  <c r="U20" i="8"/>
  <c r="U22" i="8"/>
  <c r="G27" i="8"/>
  <c r="K27" i="8"/>
  <c r="K26" i="7"/>
  <c r="U16" i="7"/>
  <c r="U21" i="7"/>
  <c r="U23" i="6"/>
  <c r="U17" i="5"/>
  <c r="U19" i="5"/>
  <c r="U13" i="5"/>
  <c r="U21" i="5"/>
  <c r="U24" i="5"/>
  <c r="U15" i="5"/>
  <c r="U21" i="2"/>
  <c r="U14" i="2"/>
  <c r="U20" i="2"/>
  <c r="K26" i="2"/>
  <c r="U19" i="2"/>
  <c r="N25" i="2"/>
  <c r="U17" i="4"/>
  <c r="U19" i="4"/>
  <c r="U22" i="4"/>
  <c r="U15" i="4"/>
  <c r="G26" i="4"/>
  <c r="K26" i="4"/>
  <c r="U14" i="1"/>
  <c r="U18" i="1"/>
  <c r="U23" i="1"/>
  <c r="U13" i="1"/>
  <c r="N24" i="1"/>
  <c r="N23" i="21"/>
  <c r="U14" i="21"/>
  <c r="U16" i="21"/>
  <c r="U18" i="21"/>
  <c r="U21" i="21"/>
  <c r="U13" i="21"/>
  <c r="U20" i="21"/>
  <c r="G24" i="21"/>
  <c r="K24" i="21"/>
  <c r="T23" i="21"/>
  <c r="U23" i="21" s="1"/>
  <c r="U25" i="20"/>
  <c r="U16" i="20"/>
  <c r="T25" i="19"/>
  <c r="T24" i="18"/>
  <c r="T24" i="16"/>
  <c r="U24" i="16" s="1"/>
  <c r="T24" i="15"/>
  <c r="U17" i="14"/>
  <c r="U16" i="14"/>
  <c r="U19" i="14"/>
  <c r="U21" i="14"/>
  <c r="U15" i="14"/>
  <c r="N23" i="14"/>
  <c r="U20" i="14"/>
  <c r="G24" i="14"/>
  <c r="K24" i="14"/>
  <c r="T23" i="14"/>
  <c r="U23" i="14" s="1"/>
  <c r="T23" i="13"/>
  <c r="U23" i="13" s="1"/>
  <c r="N44" i="12"/>
  <c r="U36" i="12"/>
  <c r="U17" i="12"/>
  <c r="G45" i="12"/>
  <c r="K45" i="12"/>
  <c r="U22" i="12"/>
  <c r="N23" i="12"/>
  <c r="G24" i="12"/>
  <c r="K24" i="12"/>
  <c r="U13" i="12"/>
  <c r="T44" i="12"/>
  <c r="T24" i="11"/>
  <c r="U24" i="11" s="1"/>
  <c r="N24" i="10"/>
  <c r="U13" i="10"/>
  <c r="U15" i="10"/>
  <c r="U14" i="10"/>
  <c r="G25" i="10"/>
  <c r="K25" i="10"/>
  <c r="T24" i="10"/>
  <c r="T26" i="8"/>
  <c r="U26" i="8" s="1"/>
  <c r="T25" i="7"/>
  <c r="U25" i="7" s="1"/>
  <c r="U18" i="6"/>
  <c r="U22" i="6"/>
  <c r="U15" i="6"/>
  <c r="U17" i="6"/>
  <c r="N25" i="6"/>
  <c r="U20" i="6"/>
  <c r="U14" i="6"/>
  <c r="U16" i="6"/>
  <c r="U19" i="6"/>
  <c r="U21" i="6"/>
  <c r="G26" i="6"/>
  <c r="K26" i="6"/>
  <c r="T25" i="6"/>
  <c r="U25" i="6" s="1"/>
  <c r="U18" i="5"/>
  <c r="U22" i="5"/>
  <c r="N25" i="5"/>
  <c r="G26" i="5"/>
  <c r="K26" i="5"/>
  <c r="T25" i="5"/>
  <c r="U13" i="4"/>
  <c r="T25" i="2"/>
  <c r="U13" i="2"/>
  <c r="T24" i="1"/>
  <c r="U24" i="18" l="1"/>
  <c r="U24" i="10"/>
  <c r="U25" i="2"/>
  <c r="U25" i="19"/>
  <c r="U24" i="15"/>
  <c r="U23" i="12"/>
  <c r="U44" i="12"/>
  <c r="U24" i="1"/>
  <c r="U25" i="5"/>
  <c r="S25" i="3" l="1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U24" i="3"/>
  <c r="T23" i="3"/>
  <c r="U23" i="3" s="1"/>
  <c r="N23" i="3"/>
  <c r="T22" i="3"/>
  <c r="N22" i="3"/>
  <c r="U21" i="3"/>
  <c r="T20" i="3"/>
  <c r="N20" i="3"/>
  <c r="U20" i="3" s="1"/>
  <c r="T19" i="3"/>
  <c r="U19" i="3" s="1"/>
  <c r="N19" i="3"/>
  <c r="T18" i="3"/>
  <c r="N18" i="3"/>
  <c r="U17" i="3"/>
  <c r="T16" i="3"/>
  <c r="N16" i="3"/>
  <c r="T15" i="3"/>
  <c r="U15" i="3" s="1"/>
  <c r="N15" i="3"/>
  <c r="T14" i="3"/>
  <c r="N14" i="3"/>
  <c r="T13" i="3"/>
  <c r="N13" i="3"/>
  <c r="U22" i="3" l="1"/>
  <c r="U14" i="3"/>
  <c r="U18" i="3"/>
  <c r="N25" i="3"/>
  <c r="U16" i="3"/>
  <c r="G26" i="3"/>
  <c r="K26" i="3"/>
  <c r="T25" i="3"/>
  <c r="U13" i="3"/>
  <c r="U25" i="3" l="1"/>
  <c r="S4" i="31" l="1"/>
  <c r="S5" i="31"/>
  <c r="S4" i="20"/>
  <c r="S5" i="20"/>
  <c r="S4" i="29" l="1"/>
  <c r="S5" i="29"/>
  <c r="S4" i="19" l="1"/>
  <c r="S5" i="19"/>
  <c r="S4" i="16"/>
  <c r="S5" i="16"/>
  <c r="N14" i="9" l="1"/>
  <c r="N15" i="9"/>
  <c r="N16" i="9"/>
  <c r="N17" i="9"/>
  <c r="S4" i="26" l="1"/>
  <c r="S5" i="26"/>
  <c r="S5" i="17" l="1"/>
  <c r="S4" i="17"/>
  <c r="T23" i="17"/>
  <c r="N23" i="17"/>
  <c r="T22" i="17"/>
  <c r="N22" i="17"/>
  <c r="T21" i="17"/>
  <c r="N21" i="17"/>
  <c r="T20" i="17"/>
  <c r="N20" i="17"/>
  <c r="T19" i="17"/>
  <c r="N19" i="17"/>
  <c r="T18" i="17"/>
  <c r="N18" i="17"/>
  <c r="T17" i="17"/>
  <c r="N17" i="17"/>
  <c r="T16" i="17"/>
  <c r="N16" i="17"/>
  <c r="T15" i="17"/>
  <c r="N15" i="17"/>
  <c r="T14" i="17"/>
  <c r="N14" i="17"/>
  <c r="T13" i="17"/>
  <c r="N13" i="17"/>
  <c r="U14" i="17" l="1"/>
  <c r="U18" i="17"/>
  <c r="U19" i="17"/>
  <c r="U15" i="17"/>
  <c r="U21" i="17"/>
  <c r="U20" i="17"/>
  <c r="U22" i="17"/>
  <c r="U17" i="17"/>
  <c r="U13" i="17"/>
  <c r="U16" i="17"/>
  <c r="U23" i="17"/>
  <c r="S4" i="14"/>
  <c r="S5" i="14"/>
  <c r="S5" i="13" l="1"/>
  <c r="S4" i="13"/>
  <c r="S4" i="25" l="1"/>
  <c r="S5" i="25"/>
  <c r="S4" i="23" l="1"/>
  <c r="S5" i="23"/>
  <c r="S4" i="21" l="1"/>
  <c r="S5" i="21"/>
  <c r="S4" i="5" l="1"/>
  <c r="S5" i="5"/>
  <c r="S4" i="4" l="1"/>
  <c r="S5" i="4"/>
  <c r="S4" i="1" l="1"/>
  <c r="S5" i="1"/>
  <c r="S5" i="36" l="1"/>
  <c r="S4" i="36"/>
  <c r="S5" i="35"/>
  <c r="S4" i="35"/>
  <c r="S5" i="34"/>
  <c r="S4" i="34"/>
  <c r="S5" i="33"/>
  <c r="S4" i="33"/>
  <c r="S5" i="32"/>
  <c r="S4" i="32"/>
  <c r="K4" i="30"/>
  <c r="S5" i="30"/>
  <c r="K5" i="30"/>
  <c r="S4" i="30"/>
  <c r="S25" i="28"/>
  <c r="R25" i="28"/>
  <c r="Q25" i="28"/>
  <c r="P25" i="28"/>
  <c r="O25" i="28"/>
  <c r="M25" i="28"/>
  <c r="L25" i="28"/>
  <c r="K25" i="28"/>
  <c r="J25" i="28"/>
  <c r="I25" i="28"/>
  <c r="H25" i="28"/>
  <c r="G25" i="28"/>
  <c r="F25" i="28"/>
  <c r="E25" i="28"/>
  <c r="U24" i="28"/>
  <c r="T23" i="28"/>
  <c r="N23" i="28"/>
  <c r="T22" i="28"/>
  <c r="N22" i="28"/>
  <c r="T21" i="28"/>
  <c r="N21" i="28"/>
  <c r="T20" i="28"/>
  <c r="N20" i="28"/>
  <c r="T19" i="28"/>
  <c r="N19" i="28"/>
  <c r="T18" i="28"/>
  <c r="N18" i="28"/>
  <c r="T17" i="28"/>
  <c r="N17" i="28"/>
  <c r="T15" i="28"/>
  <c r="N15" i="28"/>
  <c r="T13" i="28"/>
  <c r="N13" i="28"/>
  <c r="C11" i="28"/>
  <c r="S5" i="28"/>
  <c r="S4" i="28"/>
  <c r="K4" i="27"/>
  <c r="S5" i="27"/>
  <c r="K5" i="27"/>
  <c r="S4" i="27"/>
  <c r="K4" i="26"/>
  <c r="K5" i="26"/>
  <c r="S5" i="24"/>
  <c r="S4" i="24"/>
  <c r="S5" i="22"/>
  <c r="S4" i="22"/>
  <c r="K5" i="21"/>
  <c r="K4" i="21"/>
  <c r="S5" i="18"/>
  <c r="K5" i="18"/>
  <c r="S4" i="18"/>
  <c r="K4" i="18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T24" i="17"/>
  <c r="N24" i="17"/>
  <c r="C11" i="17"/>
  <c r="K4" i="17" s="1"/>
  <c r="K5" i="17"/>
  <c r="K4" i="15"/>
  <c r="S5" i="15"/>
  <c r="K5" i="15"/>
  <c r="S4" i="15"/>
  <c r="K4" i="13"/>
  <c r="K5" i="13"/>
  <c r="S5" i="12"/>
  <c r="K5" i="12"/>
  <c r="S4" i="12"/>
  <c r="K4" i="12"/>
  <c r="S5" i="11"/>
  <c r="S4" i="11"/>
  <c r="S5" i="10"/>
  <c r="K5" i="10"/>
  <c r="S4" i="10"/>
  <c r="K4" i="10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U23" i="9"/>
  <c r="T22" i="9"/>
  <c r="N22" i="9"/>
  <c r="T21" i="9"/>
  <c r="N21" i="9"/>
  <c r="T20" i="9"/>
  <c r="N20" i="9"/>
  <c r="T19" i="9"/>
  <c r="N19" i="9"/>
  <c r="T18" i="9"/>
  <c r="N18" i="9"/>
  <c r="T17" i="9"/>
  <c r="T16" i="9"/>
  <c r="T15" i="9"/>
  <c r="U15" i="9" s="1"/>
  <c r="T14" i="9"/>
  <c r="U14" i="9" s="1"/>
  <c r="T13" i="9"/>
  <c r="N13" i="9"/>
  <c r="C11" i="9"/>
  <c r="K4" i="9" s="1"/>
  <c r="S5" i="9"/>
  <c r="K5" i="9"/>
  <c r="S4" i="9"/>
  <c r="S5" i="8"/>
  <c r="S4" i="8"/>
  <c r="S5" i="7"/>
  <c r="S4" i="7"/>
  <c r="S5" i="6"/>
  <c r="S4" i="6"/>
  <c r="K4" i="4"/>
  <c r="K5" i="4"/>
  <c r="S5" i="3"/>
  <c r="S4" i="3"/>
  <c r="S5" i="2"/>
  <c r="S4" i="2"/>
  <c r="K25" i="9" l="1"/>
  <c r="U17" i="28"/>
  <c r="U19" i="28"/>
  <c r="U18" i="28"/>
  <c r="U20" i="9"/>
  <c r="U21" i="9"/>
  <c r="U22" i="28"/>
  <c r="U20" i="28"/>
  <c r="N25" i="28"/>
  <c r="U15" i="28"/>
  <c r="U19" i="9"/>
  <c r="U13" i="9"/>
  <c r="G25" i="9"/>
  <c r="U18" i="9"/>
  <c r="N24" i="9"/>
  <c r="U17" i="9"/>
  <c r="G25" i="17"/>
  <c r="K25" i="17"/>
  <c r="U16" i="9"/>
  <c r="U22" i="9"/>
  <c r="U13" i="28"/>
  <c r="U21" i="28"/>
  <c r="U23" i="28"/>
  <c r="G26" i="28"/>
  <c r="K26" i="28"/>
  <c r="T25" i="28"/>
  <c r="U14" i="28"/>
  <c r="U24" i="17"/>
  <c r="T24" i="9"/>
  <c r="U25" i="28" l="1"/>
  <c r="U24" i="9"/>
  <c r="K4" i="1"/>
  <c r="K5" i="1"/>
</calcChain>
</file>

<file path=xl/sharedStrings.xml><?xml version="1.0" encoding="utf-8"?>
<sst xmlns="http://schemas.openxmlformats.org/spreadsheetml/2006/main" count="11317" uniqueCount="525">
  <si>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</si>
  <si>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</si>
  <si>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</si>
  <si>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</si>
  <si>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</si>
  <si>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</si>
  <si>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</si>
  <si>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</si>
  <si>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</si>
  <si>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</si>
  <si>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</si>
  <si>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</si>
  <si>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</si>
  <si>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</si>
  <si>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</si>
  <si>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</si>
  <si>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</si>
  <si>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</si>
  <si>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</si>
  <si>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</si>
  <si>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</si>
  <si>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</si>
  <si>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</si>
  <si>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</si>
  <si>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</si>
  <si>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</si>
  <si>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</si>
  <si>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</si>
  <si>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</si>
  <si>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</si>
  <si>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</si>
  <si>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</si>
  <si>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</si>
  <si>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</si>
  <si>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</si>
  <si>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</si>
  <si>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</si>
  <si>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</si>
  <si>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</si>
  <si>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</si>
  <si>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</si>
  <si>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</si>
  <si>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</si>
  <si>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</si>
  <si>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</si>
  <si>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San Francisco Pioneers</t>
  </si>
  <si>
    <t>S.F.</t>
  </si>
  <si>
    <t>Draving , Doris</t>
  </si>
  <si>
    <t>Dunkle, Nancy</t>
  </si>
  <si>
    <t>English, Margaret</t>
  </si>
  <si>
    <t>Haugejorde, Cindy</t>
  </si>
  <si>
    <t>Hicks, Cardie</t>
  </si>
  <si>
    <t>Mayo, Pat</t>
  </si>
  <si>
    <t>McKinney, Musiette</t>
  </si>
  <si>
    <t>Ortega, Anita</t>
  </si>
  <si>
    <t>Williams, Roberta</t>
  </si>
  <si>
    <t>Ricketts, Debbie</t>
  </si>
  <si>
    <t>Nestor, Heidi</t>
  </si>
  <si>
    <t>Washington, Suzanne</t>
  </si>
  <si>
    <t>Dall</t>
  </si>
  <si>
    <t>Dallas Diamonds</t>
  </si>
  <si>
    <t>N.J.</t>
  </si>
  <si>
    <t>New Jersey Gems</t>
  </si>
  <si>
    <t>N.O.</t>
  </si>
  <si>
    <t>New Orleans Pride</t>
  </si>
  <si>
    <t>Minn</t>
  </si>
  <si>
    <t>Minnesota Fillies</t>
  </si>
  <si>
    <t>N.E.</t>
  </si>
  <si>
    <t>New England Gulls</t>
  </si>
  <si>
    <t>St.L</t>
  </si>
  <si>
    <t>St. Louis Streak</t>
  </si>
  <si>
    <t>Nebr</t>
  </si>
  <si>
    <t>Nebraska Wranglers</t>
  </si>
  <si>
    <t>Chic</t>
  </si>
  <si>
    <t>Chicago Hustle</t>
  </si>
  <si>
    <t>Friday</t>
  </si>
  <si>
    <t>S.F. Civic Auditorium</t>
  </si>
  <si>
    <t>Jon Greenberg</t>
  </si>
  <si>
    <t>Paul Wilson</t>
  </si>
  <si>
    <t>(0-1)</t>
  </si>
  <si>
    <t>(3-1)</t>
  </si>
  <si>
    <t xml:space="preserve">H </t>
  </si>
  <si>
    <t>L</t>
  </si>
  <si>
    <t>Frank LaPorte</t>
  </si>
  <si>
    <t xml:space="preserve"> 0-1</t>
  </si>
  <si>
    <t>Abernathy, Alfredda</t>
  </si>
  <si>
    <t>A</t>
  </si>
  <si>
    <t xml:space="preserve">W </t>
  </si>
  <si>
    <t>Greg Williams</t>
  </si>
  <si>
    <t xml:space="preserve"> 3-1</t>
  </si>
  <si>
    <t>Barnes, Vanessa</t>
  </si>
  <si>
    <t>Browning, Hattie</t>
  </si>
  <si>
    <t>Bruton, Cindy</t>
  </si>
  <si>
    <t>Jennings, Rosalind</t>
  </si>
  <si>
    <t>Sacoco, Katrina</t>
  </si>
  <si>
    <t>Shoemaker, Cathy</t>
  </si>
  <si>
    <t>Swindell, Retha</t>
  </si>
  <si>
    <t>Walker, Gwen</t>
  </si>
  <si>
    <t>ORIGINAL Box Score available &amp; used</t>
  </si>
  <si>
    <t>Saturday</t>
  </si>
  <si>
    <t>Moody Coliseum</t>
  </si>
  <si>
    <t>Bob Dietz</t>
  </si>
  <si>
    <t>Ed Kelson</t>
  </si>
  <si>
    <t>(0-4)</t>
  </si>
  <si>
    <t>(4-2)</t>
  </si>
  <si>
    <t xml:space="preserve"> 0-4</t>
  </si>
  <si>
    <t xml:space="preserve"> 4-2</t>
  </si>
  <si>
    <t>French, Joanie</t>
  </si>
  <si>
    <t>Gillom, Peggie</t>
  </si>
  <si>
    <t>Lieberman, Nancy</t>
  </si>
  <si>
    <t>Technical: Coach Frank LaPorte</t>
  </si>
  <si>
    <t xml:space="preserve"> 0-5</t>
  </si>
  <si>
    <t xml:space="preserve"> 5-2</t>
  </si>
  <si>
    <t>Sunday</t>
  </si>
  <si>
    <t>Pete Ward</t>
  </si>
  <si>
    <t>(0-5)</t>
  </si>
  <si>
    <t>(5-2)</t>
  </si>
  <si>
    <t>Bolin, Molly</t>
  </si>
  <si>
    <t>Dean Meminger</t>
  </si>
  <si>
    <t xml:space="preserve"> 5-10</t>
  </si>
  <si>
    <t>Booker, Gerry</t>
  </si>
  <si>
    <t>Green, Anita</t>
  </si>
  <si>
    <t>Pate, Sheryl</t>
  </si>
  <si>
    <t>Uhl, Joan</t>
  </si>
  <si>
    <t>Jim Blackwood</t>
  </si>
  <si>
    <t>(6-15)</t>
  </si>
  <si>
    <t>(14-6)</t>
  </si>
  <si>
    <t>Technical: Coach Dean Meminger</t>
  </si>
  <si>
    <t xml:space="preserve"> 14-6</t>
  </si>
  <si>
    <t>Bruton, Cynthia</t>
  </si>
  <si>
    <t>Bueltel, Kim</t>
  </si>
  <si>
    <t>Johnny Butler</t>
  </si>
  <si>
    <t>Jim Cope</t>
  </si>
  <si>
    <t>(6-17)</t>
  </si>
  <si>
    <t>(18-7)</t>
  </si>
  <si>
    <t xml:space="preserve"> 5-12</t>
  </si>
  <si>
    <t>Rajcula, Jody</t>
  </si>
  <si>
    <t xml:space="preserve"> 18-7</t>
  </si>
  <si>
    <t>Alumni Hall - DePaul</t>
  </si>
  <si>
    <t>??? Dillard</t>
  </si>
  <si>
    <t>Reuben Norris</t>
  </si>
  <si>
    <t>(7-18)</t>
  </si>
  <si>
    <t>(15-12)</t>
  </si>
  <si>
    <t xml:space="preserve"> 6-13</t>
  </si>
  <si>
    <t>Candler, Belinda</t>
  </si>
  <si>
    <t>Bill Gleason</t>
  </si>
  <si>
    <t xml:space="preserve"> 14-9</t>
  </si>
  <si>
    <t>Critelli, Cris</t>
  </si>
  <si>
    <t>Digitale, Sue</t>
  </si>
  <si>
    <t>Easterling, Rita</t>
  </si>
  <si>
    <t>Fincher, Janie</t>
  </si>
  <si>
    <t>Geils, Donna</t>
  </si>
  <si>
    <t>Gwyn, Althea</t>
  </si>
  <si>
    <t>Kilday, Pam</t>
  </si>
  <si>
    <t>Mayo, Paula</t>
  </si>
  <si>
    <t>Nissen, Inge</t>
  </si>
  <si>
    <t>White, Ethel</t>
  </si>
  <si>
    <t>Cotman, Angela</t>
  </si>
  <si>
    <t>Terry Kunze</t>
  </si>
  <si>
    <t xml:space="preserve"> 5-7</t>
  </si>
  <si>
    <t>DeLorme, Scooter</t>
  </si>
  <si>
    <t>Hansen, Kim</t>
  </si>
  <si>
    <t>Harris, Nessie</t>
  </si>
  <si>
    <t>Kocurek, Marie</t>
  </si>
  <si>
    <t>Montgomery, Patty</t>
  </si>
  <si>
    <t>Owens, Katrina</t>
  </si>
  <si>
    <t>Stachon, Toni</t>
  </si>
  <si>
    <t>Timperman, Janet</t>
  </si>
  <si>
    <t>Wilson, Donna</t>
  </si>
  <si>
    <t>Minneapolis Auditorium</t>
  </si>
  <si>
    <t>Ken Mauer, Jr.</t>
  </si>
  <si>
    <t>Tom Perreault</t>
  </si>
  <si>
    <t>(4-9)</t>
  </si>
  <si>
    <t>(5-7)</t>
  </si>
  <si>
    <t xml:space="preserve"> 3-4</t>
  </si>
  <si>
    <t>Omaha Civic Auditorium</t>
  </si>
  <si>
    <t>??? Beckius</t>
  </si>
  <si>
    <t>Dick Osterhaus</t>
  </si>
  <si>
    <t>(4-10)</t>
  </si>
  <si>
    <t>(10-2)</t>
  </si>
  <si>
    <t>Beasley, Genia</t>
  </si>
  <si>
    <t>Steve Kirk</t>
  </si>
  <si>
    <t xml:space="preserve"> 10-2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</si>
  <si>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</si>
  <si>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</si>
  <si>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</si>
  <si>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</si>
  <si>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</si>
  <si>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</si>
  <si>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</si>
  <si>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</si>
  <si>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</si>
  <si>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</si>
  <si>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</si>
  <si>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 xml:space="preserve"> 3-5</t>
  </si>
  <si>
    <t>Tuesday</t>
  </si>
  <si>
    <t>John Greenberg</t>
  </si>
  <si>
    <t>(5-10)</t>
  </si>
  <si>
    <t>(12-4)</t>
  </si>
  <si>
    <t xml:space="preserve"> 4-5</t>
  </si>
  <si>
    <t>Butch vanBreda Kolff</t>
  </si>
  <si>
    <t xml:space="preserve"> 12-4</t>
  </si>
  <si>
    <t>Andrykowski, Kathy</t>
  </si>
  <si>
    <t>Blalock, Sybil</t>
  </si>
  <si>
    <t>Brogdon, Cindy</t>
  </si>
  <si>
    <t>Chapman, Vicky</t>
  </si>
  <si>
    <t>Farrah, Sharon</t>
  </si>
  <si>
    <t>Feeney, Eileen</t>
  </si>
  <si>
    <t>Forest, Augusta</t>
  </si>
  <si>
    <t>Hardy, Bertha</t>
  </si>
  <si>
    <t>Peters, Sue</t>
  </si>
  <si>
    <t>Wayment, Heidi</t>
  </si>
  <si>
    <t xml:space="preserve"> 5-6</t>
  </si>
  <si>
    <t>Larry Sheppard</t>
  </si>
  <si>
    <t>(6-11)</t>
  </si>
  <si>
    <t>(5-15)</t>
  </si>
  <si>
    <t>Larry Gillman</t>
  </si>
  <si>
    <t xml:space="preserve"> 5-15</t>
  </si>
  <si>
    <t>Booker, Betty</t>
  </si>
  <si>
    <t>Cook, Jane Ellen</t>
  </si>
  <si>
    <t>Fuller, Mary</t>
  </si>
  <si>
    <t>Johnson, Lydia</t>
  </si>
  <si>
    <t>Jones, Linnell</t>
  </si>
  <si>
    <t>Moore, Pearl</t>
  </si>
  <si>
    <t>Roberts, Patricia</t>
  </si>
  <si>
    <t>Thompson, Rosie</t>
  </si>
  <si>
    <t>Monday</t>
  </si>
  <si>
    <t>Terry Christman</t>
  </si>
  <si>
    <t>(6-12)</t>
  </si>
  <si>
    <t>(15-3)</t>
  </si>
  <si>
    <t xml:space="preserve"> 15-3</t>
  </si>
  <si>
    <t>Tech: Coach Steve Kirk</t>
  </si>
  <si>
    <t>South Mountain Arena</t>
  </si>
  <si>
    <t>Mark Smith</t>
  </si>
  <si>
    <t>Joe Zoppi</t>
  </si>
  <si>
    <t>(7-19)</t>
  </si>
  <si>
    <t>(17-12)</t>
  </si>
  <si>
    <t xml:space="preserve"> 6-14</t>
  </si>
  <si>
    <t>Blazejowski, Carol</t>
  </si>
  <si>
    <t>Kathy Mosolino</t>
  </si>
  <si>
    <t xml:space="preserve"> 17-12</t>
  </si>
  <si>
    <t>Comerie, Debbie</t>
  </si>
  <si>
    <t>Gregory, Anne</t>
  </si>
  <si>
    <t>Harris, Willodean</t>
  </si>
  <si>
    <t>Heiss, Tara</t>
  </si>
  <si>
    <t>Marquis, Gail</t>
  </si>
  <si>
    <t>Szeremeta, Wanda</t>
  </si>
  <si>
    <t>Thomas, Janice</t>
  </si>
  <si>
    <t>Van Ness, Joan</t>
  </si>
  <si>
    <t>Gary Schimel</t>
  </si>
  <si>
    <t>??? Faye</t>
  </si>
  <si>
    <t>(7-20)</t>
  </si>
  <si>
    <t>(18-12)</t>
  </si>
  <si>
    <t xml:space="preserve"> 6-15</t>
  </si>
  <si>
    <t xml:space="preserve"> 18-12</t>
  </si>
  <si>
    <t>Wednesday</t>
  </si>
  <si>
    <t>(0-2)</t>
  </si>
  <si>
    <t>(4-3)</t>
  </si>
  <si>
    <t xml:space="preserve"> 0-2</t>
  </si>
  <si>
    <t xml:space="preserve"> 4-3</t>
  </si>
  <si>
    <t>SuperDome</t>
  </si>
  <si>
    <t>(0-3)</t>
  </si>
  <si>
    <t>(6-0)</t>
  </si>
  <si>
    <t xml:space="preserve"> 0-3</t>
  </si>
  <si>
    <t xml:space="preserve"> 6-0</t>
  </si>
  <si>
    <t>(1-5)</t>
  </si>
  <si>
    <t>(2-4)</t>
  </si>
  <si>
    <t xml:space="preserve"> 1-5</t>
  </si>
  <si>
    <t xml:space="preserve"> 2-4</t>
  </si>
  <si>
    <t>Last game Coach LaPorte</t>
  </si>
  <si>
    <t>(1-6)</t>
  </si>
  <si>
    <t>1st game - Coach Meminger</t>
  </si>
  <si>
    <t>Dana Skinner</t>
  </si>
  <si>
    <t xml:space="preserve"> 1-0</t>
  </si>
  <si>
    <t>1st game - Dana Skinner</t>
  </si>
  <si>
    <t>(2-6)</t>
  </si>
  <si>
    <t>(1-7)</t>
  </si>
  <si>
    <t xml:space="preserve"> 1-1</t>
  </si>
  <si>
    <t>Kiel Auditorium</t>
  </si>
  <si>
    <t>(2-7)</t>
  </si>
  <si>
    <t>(1-9)</t>
  </si>
  <si>
    <t xml:space="preserve"> 1-2</t>
  </si>
  <si>
    <t xml:space="preserve"> 1-9</t>
  </si>
  <si>
    <t>Merrimack College</t>
  </si>
  <si>
    <t>(3-7)</t>
  </si>
  <si>
    <t>(2-9)</t>
  </si>
  <si>
    <t xml:space="preserve"> 2-2</t>
  </si>
  <si>
    <t xml:space="preserve"> 2-3</t>
  </si>
  <si>
    <t>(3-8)</t>
  </si>
  <si>
    <t>(9-4)</t>
  </si>
  <si>
    <t xml:space="preserve"> 9-4</t>
  </si>
  <si>
    <t>Thursday</t>
  </si>
  <si>
    <t>Portland, Maine</t>
  </si>
  <si>
    <t>FORFEIT</t>
  </si>
  <si>
    <t>(4-8)</t>
  </si>
  <si>
    <t>(2-10)</t>
  </si>
  <si>
    <t xml:space="preserve"> 3-3</t>
  </si>
  <si>
    <t>(6-10)</t>
  </si>
  <si>
    <t>(7-5)</t>
  </si>
  <si>
    <t xml:space="preserve"> 5-5</t>
  </si>
  <si>
    <t xml:space="preserve"> 6-2</t>
  </si>
  <si>
    <t>(6-13)</t>
  </si>
  <si>
    <t>(9-9)</t>
  </si>
  <si>
    <t xml:space="preserve"> 5-8</t>
  </si>
  <si>
    <t xml:space="preserve"> 8-6</t>
  </si>
  <si>
    <t>(6-14)</t>
  </si>
  <si>
    <t>(17-4)</t>
  </si>
  <si>
    <t xml:space="preserve"> 5-9</t>
  </si>
  <si>
    <t xml:space="preserve"> 17-4</t>
  </si>
  <si>
    <t>Univ. of New Orleans</t>
  </si>
  <si>
    <t>(6-16)</t>
  </si>
  <si>
    <t>(17-9)</t>
  </si>
  <si>
    <t xml:space="preserve"> 5-11</t>
  </si>
  <si>
    <t xml:space="preserve"> 17-9</t>
  </si>
  <si>
    <t>(7-17)</t>
  </si>
  <si>
    <t xml:space="preserve"> 6-12</t>
  </si>
  <si>
    <t xml:space="preserve">L </t>
  </si>
  <si>
    <t xml:space="preserve"> 7-19</t>
  </si>
  <si>
    <t>(7-21)</t>
  </si>
  <si>
    <t>(12-18)</t>
  </si>
  <si>
    <t xml:space="preserve"> 6-16</t>
  </si>
  <si>
    <t xml:space="preserve"> 12-18</t>
  </si>
  <si>
    <t>(8-21)</t>
  </si>
  <si>
    <t>(16-14)</t>
  </si>
  <si>
    <t xml:space="preserve"> 7-16</t>
  </si>
  <si>
    <t xml:space="preserve"> 15-11</t>
  </si>
  <si>
    <t>(9-21)</t>
  </si>
  <si>
    <t>(12-19)</t>
  </si>
  <si>
    <t xml:space="preserve"> 8-16</t>
  </si>
  <si>
    <t>none</t>
  </si>
  <si>
    <t xml:space="preserve"> 12-19</t>
  </si>
  <si>
    <t>(10-21)</t>
  </si>
  <si>
    <t>(26-7)</t>
  </si>
  <si>
    <t xml:space="preserve"> 9-16</t>
  </si>
  <si>
    <t xml:space="preserve"> 26-7</t>
  </si>
  <si>
    <t>(11-21)</t>
  </si>
  <si>
    <t>(22-13)</t>
  </si>
  <si>
    <t xml:space="preserve"> 10-16</t>
  </si>
  <si>
    <t xml:space="preserve"> 22-13</t>
  </si>
  <si>
    <t>(12-21)</t>
  </si>
  <si>
    <t>(18-18)</t>
  </si>
  <si>
    <t xml:space="preserve"> 11-16</t>
  </si>
  <si>
    <t>Ray Scott</t>
  </si>
  <si>
    <t xml:space="preserve"> 1-3</t>
  </si>
  <si>
    <t>(12-22)</t>
  </si>
  <si>
    <t>(23-13)</t>
  </si>
  <si>
    <t xml:space="preserve"> 11-17</t>
  </si>
  <si>
    <t xml:space="preserve"> 23-13</t>
  </si>
  <si>
    <t>(13-22)</t>
  </si>
  <si>
    <t>(18-19)</t>
  </si>
  <si>
    <t xml:space="preserve"> 12-17</t>
  </si>
  <si>
    <t xml:space="preserve"> 1-4</t>
  </si>
  <si>
    <t>(14-22)</t>
  </si>
  <si>
    <t>(7-29)</t>
  </si>
  <si>
    <t>Greatest victory margin</t>
  </si>
  <si>
    <t xml:space="preserve"> Dean Meminger</t>
  </si>
  <si>
    <t xml:space="preserve"> 13-17</t>
  </si>
  <si>
    <t>Greatest margin of defeat</t>
  </si>
  <si>
    <t>Mason, Debbie</t>
  </si>
  <si>
    <t>Daniels, Coco</t>
  </si>
  <si>
    <t>Mitchell, Adrian</t>
  </si>
  <si>
    <t>Pope, Rowanna</t>
  </si>
  <si>
    <t>Arturi, Lynn</t>
  </si>
  <si>
    <t>Crusoe, Beverly</t>
  </si>
  <si>
    <t>Slinker, Tina</t>
  </si>
  <si>
    <t>Tatterson, Gail</t>
  </si>
  <si>
    <t>Young, Faye</t>
  </si>
  <si>
    <t>Young, Kaye</t>
  </si>
  <si>
    <t>Last game - Coach LaPorte</t>
  </si>
  <si>
    <t>1st game Coach Skinner</t>
  </si>
  <si>
    <t>Cooper, Accronetta</t>
  </si>
  <si>
    <t>Kimrey, Krystal</t>
  </si>
  <si>
    <t>Schlesinger, Lisa</t>
  </si>
  <si>
    <t>Simms, Donna</t>
  </si>
  <si>
    <t>Summons, Sue</t>
  </si>
  <si>
    <t>1st game Coach Meminger</t>
  </si>
  <si>
    <t>Bolin 1st game w/SF</t>
  </si>
  <si>
    <t>Could be losingest meeting ever SF 2-6 vs Stl 0-9 = 2-15</t>
  </si>
  <si>
    <t>Forfeit</t>
  </si>
  <si>
    <t>Players Strike - Forfeit</t>
  </si>
  <si>
    <t>Caldwell, Breena</t>
  </si>
  <si>
    <t>Decker, Patti</t>
  </si>
  <si>
    <t>Gaugert, Rachel</t>
  </si>
  <si>
    <t>Meredith, Sue</t>
  </si>
  <si>
    <t>Ohm, Elsie</t>
  </si>
  <si>
    <t>Peterson, Debra</t>
  </si>
  <si>
    <t>Savage, Brenda</t>
  </si>
  <si>
    <t>Sjoquist, Lynette</t>
  </si>
  <si>
    <t>McWhorter, Charlene</t>
  </si>
  <si>
    <t>Technical: Inge Nissen</t>
  </si>
  <si>
    <t>Technical: Doris Draving</t>
  </si>
  <si>
    <t>Technical</t>
  </si>
  <si>
    <t>Tied SF scoring record w/Ortega</t>
  </si>
  <si>
    <t>Technical: Coach Meminger</t>
  </si>
  <si>
    <t>John Greenburg</t>
  </si>
  <si>
    <t>Name not in Newspaper</t>
  </si>
  <si>
    <t>Info from Oakland Tribune</t>
  </si>
  <si>
    <t xml:space="preserve">A </t>
  </si>
  <si>
    <t>Chuck Camuso</t>
  </si>
  <si>
    <t>Jeffrey, Jill</t>
  </si>
  <si>
    <t>Info from San Fran Examiner</t>
  </si>
  <si>
    <t>Freezing temperatures in arena</t>
  </si>
  <si>
    <t xml:space="preserve"> includes No-Shows per owner Milo</t>
  </si>
  <si>
    <t>20 mins 1st half</t>
  </si>
  <si>
    <t>Don Durr</t>
  </si>
  <si>
    <t>Info From Oakland Tribune</t>
  </si>
  <si>
    <t>Technical: Pearl Moore</t>
  </si>
  <si>
    <t>? ? ? Corbin</t>
  </si>
  <si>
    <t>? ? ? Mannenberg</t>
  </si>
  <si>
    <t>Jeffreys, Jill</t>
  </si>
  <si>
    <t>? ? ? McArdle</t>
  </si>
  <si>
    <t>? ? ? O'Connor</t>
  </si>
  <si>
    <t>Media estimation</t>
  </si>
  <si>
    <t>Swilley, Kathy</t>
  </si>
  <si>
    <t>? ? ? Christian</t>
  </si>
  <si>
    <t>Pope, Rowana</t>
  </si>
  <si>
    <t>Technical: Coach Kathy Mosolino</t>
  </si>
  <si>
    <t>Tech: Coach Mosolino</t>
  </si>
  <si>
    <t>Wayment, Heidi - FO 5:14 4th</t>
  </si>
  <si>
    <t>N.O. has 9 players dressed.  Peters &amp; Brogdon are injured in 1st half. Leaving 7 available players</t>
  </si>
  <si>
    <t>Andrykowski &amp; Chapman foul out. 5 players left.  5:18 4th Qtr Wayment fouls out - 4 players left</t>
  </si>
  <si>
    <t>4:58 4th Qtr Farrah fouls out - 3 players left.  N.O.P. MUST play 2 injured players - they don't.  Game ends with 4:58 remaining.</t>
  </si>
  <si>
    <t>O.K.</t>
  </si>
  <si>
    <t>Game ends 4:58 - NO 3 players</t>
  </si>
  <si>
    <t>Crevier, Tanya</t>
  </si>
  <si>
    <t>Name not in Box Score</t>
  </si>
  <si>
    <t>Mark DeLapp</t>
  </si>
  <si>
    <t>ORIGINAL Box Score Used</t>
  </si>
  <si>
    <t>Willodean Harris in Contract dispute - 1st 8 games</t>
  </si>
  <si>
    <t>Tech: Coach LaPorte</t>
  </si>
  <si>
    <t>NEG Players Strike - Forfeit</t>
  </si>
  <si>
    <t>Original Box Score Used</t>
  </si>
  <si>
    <t>Tech: Coach Meminger</t>
  </si>
  <si>
    <t>Technical Foul: Coach Dean Meminger  3rd Qtr</t>
  </si>
  <si>
    <t xml:space="preserve">Tech: Coach vanBreda Kolff </t>
  </si>
  <si>
    <t>Technical: Coach Butch vanBreda Kolff</t>
  </si>
  <si>
    <t xml:space="preserve"> 16 turovers - 1st Qtr</t>
  </si>
  <si>
    <t>Red - Gwyn &amp; Nissen split  rebounds ?  #'s too equal</t>
  </si>
  <si>
    <t>Technical: Coach Williams</t>
  </si>
  <si>
    <t>Technical Foul: Coach Greg Williams</t>
  </si>
  <si>
    <t>Billy Cowan 1st/Bob Dietze 2nd</t>
  </si>
  <si>
    <t>Did Billy Cowan get sick during the game?</t>
  </si>
  <si>
    <t>Technical Foul:  Cindy Haugejorde</t>
  </si>
  <si>
    <t xml:space="preserve">                           Coach Dean Meminger</t>
  </si>
  <si>
    <t>Williams, Cindy ???</t>
  </si>
  <si>
    <t>OT - Technical</t>
  </si>
  <si>
    <t>Tech: Coach Williams 2</t>
  </si>
  <si>
    <t>Technical Foul: Coach Greg Williams - 2  (Ejected)</t>
  </si>
  <si>
    <t>Technical: Carol Blazejowski 4th Qtr 4:18</t>
  </si>
  <si>
    <t>Blalock, Sybil -        playing</t>
  </si>
  <si>
    <t>Brogdon, Cindy -           Injured</t>
  </si>
  <si>
    <t>Forest, Augusta -    playing</t>
  </si>
  <si>
    <t>Nestor, Heidi -         playing</t>
  </si>
  <si>
    <t>Peters, Sue -                 Injured</t>
  </si>
  <si>
    <t>Al Link</t>
  </si>
  <si>
    <t>Times-Picayune</t>
  </si>
  <si>
    <t>These 2 papers stats had 10-12 differences</t>
  </si>
  <si>
    <t>I used Times-Picayune</t>
  </si>
  <si>
    <t>Tech: Coaches VBK (2) &amp; Scott</t>
  </si>
  <si>
    <t>Technicals: Coach vanBreda Kolff (2-3rd Qtr) &amp; Asst Coach Ray Scott</t>
  </si>
  <si>
    <t>Almost Triple Double</t>
  </si>
  <si>
    <t>Name Not in Newspapers</t>
  </si>
  <si>
    <t xml:space="preserve">Injured - </t>
  </si>
  <si>
    <t xml:space="preserve">  Cardie Hicks</t>
  </si>
  <si>
    <t>Davidson, Winsome</t>
  </si>
  <si>
    <t>Injured - leg in cast</t>
  </si>
  <si>
    <t>Injured - Ruptured Achilles? - No</t>
  </si>
  <si>
    <t>Re-Injured Her Knee</t>
  </si>
  <si>
    <t>Injured</t>
  </si>
  <si>
    <t>Fancher, Sherri</t>
  </si>
  <si>
    <t>Injured - Did Not Travel</t>
  </si>
  <si>
    <t>Injured - Foot</t>
  </si>
  <si>
    <t>Injured - Concussuion</t>
  </si>
  <si>
    <t>Hodgson, Pat</t>
  </si>
  <si>
    <t>Matthews, Linda</t>
  </si>
  <si>
    <t>No-Show  Unexcused Absence</t>
  </si>
  <si>
    <t>Injured - Ankle</t>
  </si>
  <si>
    <t>Nancy Lieberman</t>
  </si>
  <si>
    <t>Injured - Back Spasms</t>
  </si>
  <si>
    <t>Chapman, Vicky - Ejected</t>
  </si>
  <si>
    <t>TECHS-2 Game ends 4:58 - NO 3 players</t>
  </si>
  <si>
    <t>TECH; Coach SCOTT Game ends 4:58 - NO 3 players</t>
  </si>
  <si>
    <t>Technicals: Vicky Chapman (2), Coach Ray Scott</t>
  </si>
  <si>
    <t>Wahl-Bye, Sue</t>
  </si>
  <si>
    <t>Griffith, Ind.</t>
  </si>
  <si>
    <t>Pre 1</t>
  </si>
  <si>
    <t>N/A</t>
  </si>
  <si>
    <t>Adjustments</t>
  </si>
  <si>
    <t>Schmidt, Alice</t>
  </si>
  <si>
    <t>Voss, Vicky</t>
  </si>
  <si>
    <t>Pre 7</t>
  </si>
  <si>
    <t xml:space="preserve"> 7-0</t>
  </si>
  <si>
    <t>Galloway, Liz</t>
  </si>
  <si>
    <t>(7-0)</t>
  </si>
  <si>
    <t>Info From Chicago Tribune</t>
  </si>
  <si>
    <t>Waukegan East H.S.</t>
  </si>
  <si>
    <t>(8-0)</t>
  </si>
  <si>
    <t>Pre-2</t>
  </si>
  <si>
    <t>Pre-8</t>
  </si>
  <si>
    <t xml:space="preserve"> 8-0</t>
  </si>
  <si>
    <t>Information from Chicago Tribune</t>
  </si>
  <si>
    <t>Minnesota</t>
  </si>
  <si>
    <t>Pre-3</t>
  </si>
  <si>
    <t>Pre-4</t>
  </si>
  <si>
    <t>Chavers, Tonyus</t>
  </si>
  <si>
    <t>Sharps, Denise</t>
  </si>
  <si>
    <t>Information from Oakland Tribune</t>
  </si>
  <si>
    <t>(4-1)</t>
  </si>
  <si>
    <t>San Leandro Pacific H.S.</t>
  </si>
  <si>
    <t>Cope</t>
  </si>
  <si>
    <t>Ward</t>
  </si>
  <si>
    <t>Name Not in Newspaper</t>
  </si>
  <si>
    <t>Pre-5</t>
  </si>
  <si>
    <t xml:space="preserve"> 4-1</t>
  </si>
  <si>
    <t>Univ. of San Francisco</t>
  </si>
  <si>
    <t>Greenberg</t>
  </si>
  <si>
    <t>Injured - Groin Pull</t>
  </si>
  <si>
    <t>?</t>
  </si>
  <si>
    <t>(5-1)</t>
  </si>
  <si>
    <t xml:space="preserve"> 5-1</t>
  </si>
  <si>
    <t>Injured - Back Strain</t>
  </si>
  <si>
    <t>Clawson, Kerry</t>
  </si>
  <si>
    <t>Skip Gill</t>
  </si>
  <si>
    <t>Out with the Flu</t>
  </si>
  <si>
    <t>Family Death - Grandmother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</si>
</sst>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21" fillId="0" borderId="0" xfId="0" applyFont="1"/>
    <xf numFmtId="0" fontId="18" fillId="4" borderId="0" xfId="0" applyFont="1" applyFill="1"/>
    <xf numFmtId="0" fontId="7" fillId="6" borderId="1" xfId="0" applyFont="1" applyFill="1" applyBorder="1" applyAlignment="1">
      <alignment horizontal="center"/>
    </xf>
    <xf numFmtId="0" fontId="22" fillId="0" borderId="0" xfId="0" applyFont="1"/>
    <xf numFmtId="0" fontId="22" fillId="4" borderId="0" xfId="0" applyFont="1" applyFill="1"/>
    <xf numFmtId="0" fontId="22" fillId="4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0" xfId="0" applyFont="1"/>
    <xf numFmtId="0" fontId="11" fillId="3" borderId="1" xfId="0" applyFont="1" applyFill="1" applyBorder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164" fontId="10" fillId="0" borderId="0" xfId="1" applyNumberFormat="1" applyFont="1" applyFill="1"/>
    <xf numFmtId="0" fontId="5" fillId="4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20" fontId="12" fillId="7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164" fontId="2" fillId="0" borderId="0" xfId="1" quotePrefix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16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7" fillId="7" borderId="0" xfId="0" applyFont="1" applyFill="1"/>
    <xf numFmtId="0" fontId="7" fillId="7" borderId="0" xfId="0" applyFont="1" applyFill="1" applyAlignment="1">
      <alignment horizontal="right"/>
    </xf>
    <xf numFmtId="0" fontId="5" fillId="7" borderId="0" xfId="0" applyFont="1" applyFill="1" applyAlignment="1">
      <alignment horizontal="center"/>
    </xf>
    <xf numFmtId="165" fontId="11" fillId="0" borderId="0" xfId="0" applyNumberFormat="1" applyFont="1"/>
    <xf numFmtId="0" fontId="11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/>
    </xf>
    <xf numFmtId="2" fontId="25" fillId="0" borderId="0" xfId="0" applyNumberFormat="1" applyFont="1"/>
    <xf numFmtId="164" fontId="10" fillId="0" borderId="0" xfId="1" applyNumberFormat="1" applyFont="1" applyAlignment="1">
      <alignment horizontal="center"/>
    </xf>
    <xf numFmtId="20" fontId="12" fillId="0" borderId="0" xfId="0" applyNumberFormat="1" applyFont="1" applyAlignment="1">
      <alignment horizontal="center"/>
    </xf>
    <xf numFmtId="164" fontId="10" fillId="7" borderId="0" xfId="1" applyNumberFormat="1" applyFont="1" applyFill="1"/>
    <xf numFmtId="0" fontId="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6" fontId="10" fillId="0" borderId="0" xfId="2" applyNumberFormat="1" applyFont="1" applyFill="1"/>
    <xf numFmtId="0" fontId="2" fillId="0" borderId="0" xfId="0" quotePrefix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4F5A-1437-464C-B869-4850E41156E8}">
  <dimension ref="A1:AB51"/>
  <sheetViews>
    <sheetView workbookViewId="0">
      <selection activeCell="E24" sqref="E24"/>
    </sheetView>
  </sheetViews>
  <sheetFormatPr defaultRowHeight="14.4" x14ac:dyDescent="0.3"/>
  <cols>
    <col min="1" max="2" width="6" customWidth="1"/>
    <col min="3" max="3" width="23.77734375" customWidth="1"/>
    <col min="4" max="4" width="4.21875" customWidth="1"/>
    <col min="5" max="5" width="5.88671875" customWidth="1"/>
    <col min="6" max="6" width="4.777343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494</v>
      </c>
    </row>
    <row r="2" spans="1:28" x14ac:dyDescent="0.3">
      <c r="B2" s="1"/>
      <c r="C2" s="99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79</v>
      </c>
      <c r="K4" s="16" t="str">
        <f>+C11</f>
        <v>San Francisco Pioneers</v>
      </c>
      <c r="L4" s="17"/>
      <c r="M4" s="18"/>
      <c r="N4" s="19">
        <v>20</v>
      </c>
      <c r="O4" s="19">
        <v>16</v>
      </c>
      <c r="P4" s="19">
        <v>35</v>
      </c>
      <c r="Q4" s="19">
        <v>16</v>
      </c>
      <c r="R4" s="20"/>
      <c r="S4" s="21">
        <f>SUM(N4:R4)</f>
        <v>87</v>
      </c>
      <c r="T4" s="97"/>
    </row>
    <row r="5" spans="1:28" x14ac:dyDescent="0.3">
      <c r="B5" s="1"/>
      <c r="C5" s="6" t="s">
        <v>484</v>
      </c>
      <c r="D5" s="7" t="s">
        <v>6</v>
      </c>
      <c r="E5" s="1"/>
      <c r="F5" s="1"/>
      <c r="G5" s="1"/>
      <c r="J5" s="15" t="s">
        <v>493</v>
      </c>
      <c r="K5" s="16" t="str">
        <f>+C32</f>
        <v>Chicago Hustle</v>
      </c>
      <c r="L5" s="17"/>
      <c r="M5" s="18"/>
      <c r="N5" s="19">
        <v>11</v>
      </c>
      <c r="O5" s="19">
        <v>20</v>
      </c>
      <c r="P5" s="19">
        <v>28</v>
      </c>
      <c r="Q5" s="19">
        <v>30</v>
      </c>
      <c r="R5" s="20"/>
      <c r="S5" s="21">
        <f>SUM(N5:R5)</f>
        <v>89</v>
      </c>
      <c r="T5" s="97"/>
      <c r="U5" s="1"/>
      <c r="V5" s="1"/>
      <c r="W5" s="1"/>
    </row>
    <row r="6" spans="1:28" x14ac:dyDescent="0.3">
      <c r="C6" s="69">
        <v>1584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98"/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485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40</v>
      </c>
      <c r="E13" s="27"/>
      <c r="F13" s="27">
        <v>6</v>
      </c>
      <c r="G13" s="27"/>
      <c r="H13" s="27"/>
      <c r="I13" s="27"/>
      <c r="J13" s="27">
        <v>2</v>
      </c>
      <c r="K13" s="27">
        <v>7</v>
      </c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14</v>
      </c>
      <c r="U13" s="40" t="str">
        <f>IFERROR(((T13+Q13+N13-R13)+(O13*2))/E13,"")</f>
        <v/>
      </c>
      <c r="V13" s="22" t="s">
        <v>485</v>
      </c>
      <c r="W13" s="22" t="s">
        <v>86</v>
      </c>
      <c r="X13" s="22" t="s">
        <v>82</v>
      </c>
      <c r="Y13" s="74">
        <v>1584</v>
      </c>
      <c r="Z13" s="41"/>
      <c r="AA13" s="1" t="s">
        <v>83</v>
      </c>
      <c r="AB13" s="28" t="s">
        <v>84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32</v>
      </c>
      <c r="E14" s="27"/>
      <c r="F14" s="27">
        <v>1</v>
      </c>
      <c r="G14" s="27"/>
      <c r="H14" s="27"/>
      <c r="I14" s="27"/>
      <c r="J14" s="27">
        <v>0</v>
      </c>
      <c r="K14" s="27">
        <v>0</v>
      </c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2" si="1">+(F14*2)+J14</f>
        <v>2</v>
      </c>
      <c r="U14" s="40" t="str">
        <f t="shared" ref="U14:U22" si="2">IFERROR(((T14+Q14+N14-R14)+(O14*2))/E14,"")</f>
        <v/>
      </c>
      <c r="V14" s="22" t="s">
        <v>485</v>
      </c>
      <c r="W14" s="22" t="s">
        <v>86</v>
      </c>
      <c r="X14" s="22" t="s">
        <v>82</v>
      </c>
      <c r="Y14" s="74">
        <v>1584</v>
      </c>
      <c r="Z14" s="41"/>
      <c r="AA14" s="1" t="s">
        <v>83</v>
      </c>
      <c r="AB14" s="28" t="s">
        <v>84</v>
      </c>
    </row>
    <row r="15" spans="1:28" x14ac:dyDescent="0.3">
      <c r="A15" s="1" t="s">
        <v>73</v>
      </c>
      <c r="B15" s="1" t="s">
        <v>46</v>
      </c>
      <c r="C15" s="27" t="s">
        <v>50</v>
      </c>
      <c r="D15" s="38">
        <v>43</v>
      </c>
      <c r="E15" s="27"/>
      <c r="F15" s="27">
        <v>2</v>
      </c>
      <c r="G15" s="27"/>
      <c r="H15" s="27"/>
      <c r="I15" s="27"/>
      <c r="J15" s="27">
        <v>6</v>
      </c>
      <c r="K15" s="27">
        <v>8</v>
      </c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10</v>
      </c>
      <c r="U15" s="40" t="str">
        <f t="shared" si="2"/>
        <v/>
      </c>
      <c r="V15" s="22" t="s">
        <v>485</v>
      </c>
      <c r="W15" s="22" t="s">
        <v>86</v>
      </c>
      <c r="X15" s="22" t="s">
        <v>82</v>
      </c>
      <c r="Y15" s="74">
        <v>1584</v>
      </c>
      <c r="Z15" s="41"/>
      <c r="AA15" s="1" t="s">
        <v>83</v>
      </c>
      <c r="AB15" s="28" t="s">
        <v>84</v>
      </c>
    </row>
    <row r="16" spans="1:28" x14ac:dyDescent="0.3">
      <c r="A16" s="1" t="s">
        <v>73</v>
      </c>
      <c r="B16" s="1" t="s">
        <v>46</v>
      </c>
      <c r="C16" s="27" t="s">
        <v>51</v>
      </c>
      <c r="D16" s="38">
        <v>10</v>
      </c>
      <c r="E16" s="27"/>
      <c r="F16" s="27">
        <v>10</v>
      </c>
      <c r="G16" s="27"/>
      <c r="H16" s="27"/>
      <c r="I16" s="27"/>
      <c r="J16" s="27">
        <v>4</v>
      </c>
      <c r="K16" s="27">
        <v>6</v>
      </c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24</v>
      </c>
      <c r="U16" s="40" t="str">
        <f t="shared" si="2"/>
        <v/>
      </c>
      <c r="V16" s="22" t="s">
        <v>485</v>
      </c>
      <c r="W16" s="22" t="s">
        <v>86</v>
      </c>
      <c r="X16" s="22" t="s">
        <v>82</v>
      </c>
      <c r="Y16" s="74">
        <v>1584</v>
      </c>
      <c r="Z16" s="41"/>
      <c r="AA16" s="1" t="s">
        <v>83</v>
      </c>
      <c r="AB16" s="28" t="s">
        <v>84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13</v>
      </c>
      <c r="E17" s="27"/>
      <c r="F17" s="27">
        <v>3</v>
      </c>
      <c r="G17" s="27"/>
      <c r="H17" s="27"/>
      <c r="I17" s="27"/>
      <c r="J17" s="27">
        <v>3</v>
      </c>
      <c r="K17" s="27">
        <v>4</v>
      </c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9</v>
      </c>
      <c r="U17" s="40" t="str">
        <f t="shared" si="2"/>
        <v/>
      </c>
      <c r="V17" s="22" t="s">
        <v>485</v>
      </c>
      <c r="W17" s="22" t="s">
        <v>86</v>
      </c>
      <c r="X17" s="22" t="s">
        <v>82</v>
      </c>
      <c r="Y17" s="74">
        <v>1584</v>
      </c>
      <c r="Z17" s="41"/>
      <c r="AA17" s="1" t="s">
        <v>83</v>
      </c>
      <c r="AB17" s="28" t="s">
        <v>84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33</v>
      </c>
      <c r="E18" s="27"/>
      <c r="F18" s="27">
        <v>0</v>
      </c>
      <c r="G18" s="27"/>
      <c r="H18" s="27"/>
      <c r="I18" s="27"/>
      <c r="J18" s="27">
        <v>3</v>
      </c>
      <c r="K18" s="27">
        <v>4</v>
      </c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3</v>
      </c>
      <c r="U18" s="40" t="str">
        <f t="shared" si="2"/>
        <v/>
      </c>
      <c r="V18" s="22" t="s">
        <v>485</v>
      </c>
      <c r="W18" s="22" t="s">
        <v>86</v>
      </c>
      <c r="X18" s="22" t="s">
        <v>82</v>
      </c>
      <c r="Y18" s="74">
        <v>1584</v>
      </c>
      <c r="Z18" s="41"/>
      <c r="AA18" s="1" t="s">
        <v>83</v>
      </c>
      <c r="AB18" s="28" t="s">
        <v>84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11</v>
      </c>
      <c r="E19" s="27"/>
      <c r="F19" s="27">
        <v>2</v>
      </c>
      <c r="G19" s="27"/>
      <c r="H19" s="27"/>
      <c r="I19" s="27"/>
      <c r="J19" s="27">
        <v>6</v>
      </c>
      <c r="K19" s="27">
        <v>9</v>
      </c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10</v>
      </c>
      <c r="U19" s="40" t="str">
        <f t="shared" si="2"/>
        <v/>
      </c>
      <c r="V19" s="22" t="s">
        <v>485</v>
      </c>
      <c r="W19" s="22" t="s">
        <v>86</v>
      </c>
      <c r="X19" s="22" t="s">
        <v>82</v>
      </c>
      <c r="Y19" s="74">
        <v>1584</v>
      </c>
      <c r="Z19" s="41"/>
      <c r="AA19" s="1" t="s">
        <v>83</v>
      </c>
      <c r="AB19" s="28" t="s">
        <v>84</v>
      </c>
    </row>
    <row r="20" spans="1:28" x14ac:dyDescent="0.3">
      <c r="A20" s="1" t="s">
        <v>73</v>
      </c>
      <c r="B20" s="1" t="s">
        <v>46</v>
      </c>
      <c r="C20" s="27" t="s">
        <v>488</v>
      </c>
      <c r="D20" s="38">
        <v>24</v>
      </c>
      <c r="E20" s="27"/>
      <c r="F20" s="27">
        <v>0</v>
      </c>
      <c r="G20" s="27"/>
      <c r="H20" s="27"/>
      <c r="I20" s="27"/>
      <c r="J20" s="27">
        <v>1</v>
      </c>
      <c r="K20" s="27">
        <v>2</v>
      </c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1</v>
      </c>
      <c r="U20" s="40" t="str">
        <f t="shared" si="2"/>
        <v/>
      </c>
      <c r="V20" s="22" t="s">
        <v>485</v>
      </c>
      <c r="W20" s="22" t="s">
        <v>86</v>
      </c>
      <c r="X20" s="22" t="s">
        <v>82</v>
      </c>
      <c r="Y20" s="74">
        <v>1584</v>
      </c>
      <c r="Z20" s="41"/>
      <c r="AA20" s="1" t="s">
        <v>83</v>
      </c>
      <c r="AB20" s="28" t="s">
        <v>84</v>
      </c>
    </row>
    <row r="21" spans="1:28" x14ac:dyDescent="0.3">
      <c r="A21" s="1" t="s">
        <v>73</v>
      </c>
      <c r="B21" s="1" t="s">
        <v>46</v>
      </c>
      <c r="C21" s="27" t="s">
        <v>58</v>
      </c>
      <c r="D21" s="38">
        <v>22</v>
      </c>
      <c r="E21" s="27"/>
      <c r="F21" s="27">
        <v>1</v>
      </c>
      <c r="G21" s="27"/>
      <c r="H21" s="27"/>
      <c r="I21" s="27"/>
      <c r="J21" s="27">
        <v>0</v>
      </c>
      <c r="K21" s="27">
        <v>0</v>
      </c>
      <c r="L21" s="27"/>
      <c r="M21" s="27"/>
      <c r="N21" s="27"/>
      <c r="O21" s="39"/>
      <c r="P21" s="39"/>
      <c r="Q21" s="39"/>
      <c r="R21" s="39"/>
      <c r="S21" s="39"/>
      <c r="T21" s="27">
        <f t="shared" si="1"/>
        <v>2</v>
      </c>
      <c r="U21" s="40"/>
      <c r="V21" s="22" t="s">
        <v>485</v>
      </c>
      <c r="W21" s="22" t="s">
        <v>86</v>
      </c>
      <c r="X21" s="22" t="s">
        <v>82</v>
      </c>
      <c r="Y21" s="74">
        <v>1584</v>
      </c>
      <c r="Z21" s="41"/>
      <c r="AA21" s="1" t="s">
        <v>83</v>
      </c>
      <c r="AB21" s="28" t="s">
        <v>84</v>
      </c>
    </row>
    <row r="22" spans="1:28" x14ac:dyDescent="0.3">
      <c r="A22" s="1" t="s">
        <v>73</v>
      </c>
      <c r="B22" s="1" t="s">
        <v>46</v>
      </c>
      <c r="C22" s="27" t="s">
        <v>55</v>
      </c>
      <c r="D22" s="38">
        <v>1</v>
      </c>
      <c r="E22" s="27"/>
      <c r="F22" s="27">
        <v>6</v>
      </c>
      <c r="G22" s="27"/>
      <c r="H22" s="27"/>
      <c r="I22" s="27"/>
      <c r="J22" s="27">
        <v>0</v>
      </c>
      <c r="K22" s="27">
        <v>2</v>
      </c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27">
        <f t="shared" si="1"/>
        <v>12</v>
      </c>
      <c r="U22" s="40" t="str">
        <f t="shared" si="2"/>
        <v/>
      </c>
      <c r="V22" s="22" t="s">
        <v>485</v>
      </c>
      <c r="W22" s="22" t="s">
        <v>86</v>
      </c>
      <c r="X22" s="22" t="s">
        <v>82</v>
      </c>
      <c r="Y22" s="74">
        <v>1584</v>
      </c>
      <c r="Z22" s="41"/>
      <c r="AA22" s="1" t="s">
        <v>83</v>
      </c>
      <c r="AB22" s="28" t="s">
        <v>84</v>
      </c>
    </row>
    <row r="23" spans="1:28" x14ac:dyDescent="0.3">
      <c r="A23" s="43" t="s">
        <v>73</v>
      </c>
      <c r="B23" s="43" t="s">
        <v>46</v>
      </c>
      <c r="C23" s="44" t="s">
        <v>40</v>
      </c>
      <c r="D23" s="43"/>
      <c r="E23" s="44">
        <v>240</v>
      </c>
      <c r="F23" s="44">
        <f t="shared" ref="F23:T23" si="3">SUM(F13:F22)</f>
        <v>31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25</v>
      </c>
      <c r="K23" s="44">
        <f t="shared" si="3"/>
        <v>42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87</v>
      </c>
      <c r="U23" s="45">
        <f>((T23+Q23+N23-R23)+(O23*2))/E23</f>
        <v>0.36249999999999999</v>
      </c>
      <c r="V23" s="46" t="s">
        <v>485</v>
      </c>
      <c r="W23" s="46" t="s">
        <v>86</v>
      </c>
      <c r="X23" s="46" t="s">
        <v>82</v>
      </c>
      <c r="Y23" s="75">
        <v>1584</v>
      </c>
      <c r="Z23" s="47"/>
      <c r="AA23" s="43" t="s">
        <v>83</v>
      </c>
      <c r="AB23" s="78" t="s">
        <v>84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0.59523809523809523</v>
      </c>
      <c r="L24" s="1"/>
      <c r="M24" s="39" t="s">
        <v>43</v>
      </c>
      <c r="N24" s="51">
        <v>4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74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 t="s">
        <v>490</v>
      </c>
      <c r="AB32" s="7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73</v>
      </c>
      <c r="C34" s="27" t="s">
        <v>380</v>
      </c>
      <c r="D34" s="38">
        <v>30</v>
      </c>
      <c r="E34" s="27"/>
      <c r="F34" s="27">
        <v>3</v>
      </c>
      <c r="G34" s="27"/>
      <c r="H34" s="27"/>
      <c r="I34" s="27"/>
      <c r="J34" s="27">
        <v>0</v>
      </c>
      <c r="K34" s="27">
        <v>0</v>
      </c>
      <c r="L34" s="27"/>
      <c r="M34" s="27"/>
      <c r="N34" s="27">
        <f>SUM(L34:M34)</f>
        <v>0</v>
      </c>
      <c r="O34" s="27"/>
      <c r="P34" s="55"/>
      <c r="Q34" s="27"/>
      <c r="R34" s="27"/>
      <c r="S34" s="27"/>
      <c r="T34" s="27">
        <f>(H34*3)+((F34-H34)*2)+J34</f>
        <v>6</v>
      </c>
      <c r="U34" s="40" t="str">
        <f>IFERROR(((T34+Q34+N34-R34)+(O34*2))/E34,"")</f>
        <v/>
      </c>
      <c r="V34" s="28" t="s">
        <v>490</v>
      </c>
      <c r="W34" s="22" t="s">
        <v>81</v>
      </c>
      <c r="X34" s="22" t="s">
        <v>87</v>
      </c>
      <c r="Y34" s="74">
        <v>1584</v>
      </c>
      <c r="Z34" s="41"/>
      <c r="AA34" s="1" t="s">
        <v>145</v>
      </c>
      <c r="AB34" s="28" t="s">
        <v>491</v>
      </c>
    </row>
    <row r="35" spans="1:28" x14ac:dyDescent="0.3">
      <c r="A35" s="1" t="s">
        <v>46</v>
      </c>
      <c r="B35" s="1" t="s">
        <v>73</v>
      </c>
      <c r="C35" s="27" t="s">
        <v>144</v>
      </c>
      <c r="D35" s="38">
        <v>24</v>
      </c>
      <c r="E35" s="27"/>
      <c r="F35" s="27">
        <v>6</v>
      </c>
      <c r="G35" s="27"/>
      <c r="H35" s="27"/>
      <c r="I35" s="27"/>
      <c r="J35" s="27">
        <v>1</v>
      </c>
      <c r="K35" s="27">
        <v>3</v>
      </c>
      <c r="L35" s="27"/>
      <c r="M35" s="27"/>
      <c r="N35" s="27">
        <f t="shared" ref="N35:N45" si="4">SUM(L35:M35)</f>
        <v>0</v>
      </c>
      <c r="O35" s="39"/>
      <c r="P35" s="39"/>
      <c r="Q35" s="39"/>
      <c r="R35" s="39"/>
      <c r="S35" s="39"/>
      <c r="T35" s="39">
        <f t="shared" ref="T35:T48" si="5">(H35*3)+((F35-H35)*2)+J35</f>
        <v>13</v>
      </c>
      <c r="U35" s="40" t="str">
        <f t="shared" ref="U35:U48" si="6">IFERROR(((T35+Q35+N35-R35)+(O35*2))/E35,"")</f>
        <v/>
      </c>
      <c r="V35" s="28" t="s">
        <v>490</v>
      </c>
      <c r="W35" s="22" t="s">
        <v>81</v>
      </c>
      <c r="X35" s="22" t="s">
        <v>87</v>
      </c>
      <c r="Y35" s="74">
        <v>1584</v>
      </c>
      <c r="Z35" s="41"/>
      <c r="AA35" s="1" t="s">
        <v>145</v>
      </c>
      <c r="AB35" s="28" t="s">
        <v>491</v>
      </c>
    </row>
    <row r="36" spans="1:28" x14ac:dyDescent="0.3">
      <c r="A36" s="1" t="s">
        <v>46</v>
      </c>
      <c r="B36" s="1" t="s">
        <v>73</v>
      </c>
      <c r="C36" s="27" t="s">
        <v>148</v>
      </c>
      <c r="D36" s="38">
        <v>21</v>
      </c>
      <c r="E36" s="27"/>
      <c r="F36" s="27">
        <v>3</v>
      </c>
      <c r="G36" s="27"/>
      <c r="H36" s="27"/>
      <c r="I36" s="27"/>
      <c r="J36" s="27">
        <v>0</v>
      </c>
      <c r="K36" s="27">
        <v>0</v>
      </c>
      <c r="L36" s="27"/>
      <c r="M36" s="27"/>
      <c r="N36" s="27">
        <f t="shared" si="4"/>
        <v>0</v>
      </c>
      <c r="O36" s="39"/>
      <c r="P36" s="39"/>
      <c r="Q36" s="39"/>
      <c r="R36" s="39"/>
      <c r="S36" s="39"/>
      <c r="T36" s="39">
        <f t="shared" si="5"/>
        <v>6</v>
      </c>
      <c r="U36" s="40" t="str">
        <f t="shared" si="6"/>
        <v/>
      </c>
      <c r="V36" s="28" t="s">
        <v>490</v>
      </c>
      <c r="W36" s="22" t="s">
        <v>81</v>
      </c>
      <c r="X36" s="22" t="s">
        <v>87</v>
      </c>
      <c r="Y36" s="74">
        <v>1584</v>
      </c>
      <c r="Z36" s="41"/>
      <c r="AA36" s="1" t="s">
        <v>145</v>
      </c>
      <c r="AB36" s="28" t="s">
        <v>491</v>
      </c>
    </row>
    <row r="37" spans="1:28" x14ac:dyDescent="0.3">
      <c r="A37" s="1" t="s">
        <v>46</v>
      </c>
      <c r="B37" s="1" t="s">
        <v>73</v>
      </c>
      <c r="C37" s="27" t="s">
        <v>149</v>
      </c>
      <c r="D37" s="38">
        <v>15</v>
      </c>
      <c r="E37" s="27"/>
      <c r="F37" s="27">
        <v>0</v>
      </c>
      <c r="G37" s="27"/>
      <c r="H37" s="27"/>
      <c r="I37" s="27"/>
      <c r="J37" s="27">
        <v>6</v>
      </c>
      <c r="K37" s="27">
        <v>7</v>
      </c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6</v>
      </c>
      <c r="U37" s="40" t="str">
        <f t="shared" si="6"/>
        <v/>
      </c>
      <c r="V37" s="28" t="s">
        <v>490</v>
      </c>
      <c r="W37" s="22" t="s">
        <v>81</v>
      </c>
      <c r="X37" s="22" t="s">
        <v>87</v>
      </c>
      <c r="Y37" s="74">
        <v>1584</v>
      </c>
      <c r="Z37" s="41"/>
      <c r="AA37" s="1" t="s">
        <v>145</v>
      </c>
      <c r="AB37" s="28" t="s">
        <v>491</v>
      </c>
    </row>
    <row r="38" spans="1:28" x14ac:dyDescent="0.3">
      <c r="A38" s="1" t="s">
        <v>46</v>
      </c>
      <c r="B38" s="1" t="s">
        <v>73</v>
      </c>
      <c r="C38" s="27" t="s">
        <v>150</v>
      </c>
      <c r="D38" s="38">
        <v>10</v>
      </c>
      <c r="E38" s="27"/>
      <c r="F38" s="27">
        <v>1</v>
      </c>
      <c r="G38" s="27"/>
      <c r="H38" s="27"/>
      <c r="I38" s="27"/>
      <c r="J38" s="27">
        <v>0</v>
      </c>
      <c r="K38" s="27">
        <v>0</v>
      </c>
      <c r="L38" s="27"/>
      <c r="M38" s="27"/>
      <c r="N38" s="27">
        <f t="shared" si="4"/>
        <v>0</v>
      </c>
      <c r="O38" s="39"/>
      <c r="P38" s="39"/>
      <c r="Q38" s="39"/>
      <c r="R38" s="39"/>
      <c r="S38" s="39"/>
      <c r="T38" s="39">
        <f t="shared" si="5"/>
        <v>2</v>
      </c>
      <c r="U38" s="40"/>
      <c r="V38" s="28" t="s">
        <v>490</v>
      </c>
      <c r="W38" s="22" t="s">
        <v>81</v>
      </c>
      <c r="X38" s="22" t="s">
        <v>87</v>
      </c>
      <c r="Y38" s="74">
        <v>1584</v>
      </c>
      <c r="Z38" s="41"/>
      <c r="AA38" s="1" t="s">
        <v>145</v>
      </c>
      <c r="AB38" s="28" t="s">
        <v>491</v>
      </c>
    </row>
    <row r="39" spans="1:28" x14ac:dyDescent="0.3">
      <c r="A39" s="1" t="s">
        <v>46</v>
      </c>
      <c r="B39" s="1" t="s">
        <v>73</v>
      </c>
      <c r="C39" s="27" t="s">
        <v>492</v>
      </c>
      <c r="D39" s="38">
        <v>31</v>
      </c>
      <c r="E39" s="27"/>
      <c r="F39" s="27">
        <v>1</v>
      </c>
      <c r="G39" s="27"/>
      <c r="H39" s="27"/>
      <c r="I39" s="27"/>
      <c r="J39" s="27">
        <v>0</v>
      </c>
      <c r="K39" s="27">
        <v>0</v>
      </c>
      <c r="L39" s="27"/>
      <c r="M39" s="27"/>
      <c r="N39" s="27">
        <f>SUM(L39:M39)</f>
        <v>0</v>
      </c>
      <c r="O39" s="39"/>
      <c r="P39" s="39"/>
      <c r="Q39" s="39"/>
      <c r="R39" s="39"/>
      <c r="S39" s="39"/>
      <c r="T39" s="39">
        <f>(H39*3)+((F39-H39)*2)+J39</f>
        <v>2</v>
      </c>
      <c r="U39" s="40"/>
      <c r="V39" s="28" t="s">
        <v>490</v>
      </c>
      <c r="W39" s="22" t="s">
        <v>81</v>
      </c>
      <c r="X39" s="22" t="s">
        <v>87</v>
      </c>
      <c r="Y39" s="74">
        <v>1584</v>
      </c>
      <c r="Z39" s="41"/>
      <c r="AA39" s="1" t="s">
        <v>145</v>
      </c>
      <c r="AB39" s="28" t="s">
        <v>491</v>
      </c>
    </row>
    <row r="40" spans="1:28" x14ac:dyDescent="0.3">
      <c r="A40" s="1" t="s">
        <v>46</v>
      </c>
      <c r="B40" s="1" t="s">
        <v>73</v>
      </c>
      <c r="C40" s="27" t="s">
        <v>151</v>
      </c>
      <c r="D40" s="38">
        <v>14</v>
      </c>
      <c r="E40" s="27"/>
      <c r="F40" s="27">
        <v>3</v>
      </c>
      <c r="G40" s="27"/>
      <c r="H40" s="27"/>
      <c r="I40" s="27"/>
      <c r="J40" s="27">
        <v>0</v>
      </c>
      <c r="K40" s="27">
        <v>0</v>
      </c>
      <c r="L40" s="27"/>
      <c r="M40" s="27"/>
      <c r="N40" s="27">
        <f t="shared" si="4"/>
        <v>0</v>
      </c>
      <c r="O40" s="39"/>
      <c r="P40" s="39"/>
      <c r="Q40" s="39"/>
      <c r="R40" s="39"/>
      <c r="S40" s="39"/>
      <c r="T40" s="39">
        <f t="shared" si="5"/>
        <v>6</v>
      </c>
      <c r="U40" s="40"/>
      <c r="V40" s="28" t="s">
        <v>490</v>
      </c>
      <c r="W40" s="22" t="s">
        <v>81</v>
      </c>
      <c r="X40" s="22" t="s">
        <v>87</v>
      </c>
      <c r="Y40" s="74">
        <v>1584</v>
      </c>
      <c r="Z40" s="41"/>
      <c r="AA40" s="1" t="s">
        <v>145</v>
      </c>
      <c r="AB40" s="28" t="s">
        <v>491</v>
      </c>
    </row>
    <row r="41" spans="1:28" x14ac:dyDescent="0.3">
      <c r="A41" s="1" t="s">
        <v>46</v>
      </c>
      <c r="B41" s="1" t="s">
        <v>73</v>
      </c>
      <c r="C41" s="27" t="s">
        <v>161</v>
      </c>
      <c r="D41" s="38">
        <v>55</v>
      </c>
      <c r="E41" s="27"/>
      <c r="F41" s="27">
        <v>2</v>
      </c>
      <c r="G41" s="27"/>
      <c r="H41" s="27"/>
      <c r="I41" s="27"/>
      <c r="J41" s="27">
        <v>1</v>
      </c>
      <c r="K41" s="27">
        <v>4</v>
      </c>
      <c r="L41" s="27"/>
      <c r="M41" s="27"/>
      <c r="N41" s="27">
        <f>SUM(L41:M41)</f>
        <v>0</v>
      </c>
      <c r="O41" s="39"/>
      <c r="P41" s="39"/>
      <c r="Q41" s="39"/>
      <c r="R41" s="39"/>
      <c r="S41" s="39"/>
      <c r="T41" s="39">
        <f>(H41*3)+((F41-H41)*2)+J41</f>
        <v>5</v>
      </c>
      <c r="U41" s="40"/>
      <c r="V41" s="28" t="s">
        <v>490</v>
      </c>
      <c r="W41" s="22" t="s">
        <v>81</v>
      </c>
      <c r="X41" s="22" t="s">
        <v>87</v>
      </c>
      <c r="Y41" s="74">
        <v>1584</v>
      </c>
      <c r="Z41" s="41"/>
      <c r="AA41" s="1" t="s">
        <v>145</v>
      </c>
      <c r="AB41" s="28" t="s">
        <v>491</v>
      </c>
    </row>
    <row r="42" spans="1:28" x14ac:dyDescent="0.3">
      <c r="A42" s="1" t="s">
        <v>46</v>
      </c>
      <c r="B42" s="1" t="s">
        <v>73</v>
      </c>
      <c r="C42" s="27" t="s">
        <v>473</v>
      </c>
      <c r="D42" s="38">
        <v>11</v>
      </c>
      <c r="E42" s="27"/>
      <c r="F42" s="27">
        <v>2</v>
      </c>
      <c r="G42" s="27"/>
      <c r="H42" s="27"/>
      <c r="I42" s="27"/>
      <c r="J42" s="27">
        <v>0</v>
      </c>
      <c r="K42" s="27">
        <v>0</v>
      </c>
      <c r="L42" s="27"/>
      <c r="M42" s="27"/>
      <c r="N42" s="27">
        <f t="shared" si="4"/>
        <v>0</v>
      </c>
      <c r="O42" s="39"/>
      <c r="P42" s="39"/>
      <c r="Q42" s="39"/>
      <c r="R42" s="39"/>
      <c r="S42" s="39"/>
      <c r="T42" s="39">
        <f t="shared" si="5"/>
        <v>4</v>
      </c>
      <c r="U42" s="40" t="str">
        <f t="shared" si="6"/>
        <v/>
      </c>
      <c r="V42" s="28" t="s">
        <v>490</v>
      </c>
      <c r="W42" s="22" t="s">
        <v>81</v>
      </c>
      <c r="X42" s="22" t="s">
        <v>87</v>
      </c>
      <c r="Y42" s="74">
        <v>1584</v>
      </c>
      <c r="Z42" s="41"/>
      <c r="AA42" s="1" t="s">
        <v>145</v>
      </c>
      <c r="AB42" s="28" t="s">
        <v>491</v>
      </c>
    </row>
    <row r="43" spans="1:28" x14ac:dyDescent="0.3">
      <c r="A43" s="1" t="s">
        <v>46</v>
      </c>
      <c r="B43" s="1" t="s">
        <v>73</v>
      </c>
      <c r="C43" s="27" t="s">
        <v>153</v>
      </c>
      <c r="D43" s="38">
        <v>26</v>
      </c>
      <c r="E43" s="27"/>
      <c r="F43" s="27">
        <v>0</v>
      </c>
      <c r="G43" s="27"/>
      <c r="H43" s="27"/>
      <c r="I43" s="27"/>
      <c r="J43" s="27">
        <v>0</v>
      </c>
      <c r="K43" s="27">
        <v>0</v>
      </c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39">
        <f>(H43*3)+((F43-H43)*2)+J43</f>
        <v>0</v>
      </c>
      <c r="U43" s="40"/>
      <c r="V43" s="28" t="s">
        <v>490</v>
      </c>
      <c r="W43" s="22" t="s">
        <v>81</v>
      </c>
      <c r="X43" s="22" t="s">
        <v>87</v>
      </c>
      <c r="Y43" s="74">
        <v>1584</v>
      </c>
      <c r="Z43" s="41"/>
      <c r="AA43" s="1" t="s">
        <v>145</v>
      </c>
      <c r="AB43" s="28" t="s">
        <v>491</v>
      </c>
    </row>
    <row r="44" spans="1:28" x14ac:dyDescent="0.3">
      <c r="A44" s="1" t="s">
        <v>46</v>
      </c>
      <c r="B44" s="1" t="s">
        <v>73</v>
      </c>
      <c r="C44" s="27" t="s">
        <v>474</v>
      </c>
      <c r="D44" s="38">
        <v>12</v>
      </c>
      <c r="E44" s="27"/>
      <c r="F44" s="27">
        <v>2</v>
      </c>
      <c r="G44" s="27"/>
      <c r="H44" s="27"/>
      <c r="I44" s="27"/>
      <c r="J44" s="27">
        <v>7</v>
      </c>
      <c r="K44" s="27">
        <v>8</v>
      </c>
      <c r="L44" s="27"/>
      <c r="M44" s="27"/>
      <c r="N44" s="27">
        <f t="shared" si="4"/>
        <v>0</v>
      </c>
      <c r="O44" s="39"/>
      <c r="P44" s="39"/>
      <c r="Q44" s="39"/>
      <c r="R44" s="39"/>
      <c r="S44" s="39"/>
      <c r="T44" s="39">
        <f t="shared" si="5"/>
        <v>11</v>
      </c>
      <c r="U44" s="40" t="str">
        <f t="shared" si="6"/>
        <v/>
      </c>
      <c r="V44" s="28" t="s">
        <v>490</v>
      </c>
      <c r="W44" s="22" t="s">
        <v>81</v>
      </c>
      <c r="X44" s="22" t="s">
        <v>87</v>
      </c>
      <c r="Y44" s="74">
        <v>1584</v>
      </c>
      <c r="Z44" s="41"/>
      <c r="AA44" s="1" t="s">
        <v>145</v>
      </c>
      <c r="AB44" s="28" t="s">
        <v>491</v>
      </c>
    </row>
    <row r="45" spans="1:28" x14ac:dyDescent="0.3">
      <c r="A45" s="1" t="s">
        <v>46</v>
      </c>
      <c r="B45" s="1" t="s">
        <v>73</v>
      </c>
      <c r="C45" s="27" t="s">
        <v>154</v>
      </c>
      <c r="D45" s="38">
        <v>25</v>
      </c>
      <c r="E45" s="27"/>
      <c r="F45" s="27">
        <v>4</v>
      </c>
      <c r="G45" s="27"/>
      <c r="H45" s="27"/>
      <c r="I45" s="27"/>
      <c r="J45" s="27">
        <v>2</v>
      </c>
      <c r="K45" s="27">
        <v>4</v>
      </c>
      <c r="L45" s="27"/>
      <c r="M45" s="27"/>
      <c r="N45" s="27">
        <f t="shared" si="4"/>
        <v>0</v>
      </c>
      <c r="O45" s="39"/>
      <c r="P45" s="39"/>
      <c r="Q45" s="39"/>
      <c r="R45" s="39"/>
      <c r="S45" s="39"/>
      <c r="T45" s="39">
        <f t="shared" si="5"/>
        <v>10</v>
      </c>
      <c r="U45" s="40" t="str">
        <f t="shared" si="6"/>
        <v/>
      </c>
      <c r="V45" s="28" t="s">
        <v>490</v>
      </c>
      <c r="W45" s="22" t="s">
        <v>81</v>
      </c>
      <c r="X45" s="22" t="s">
        <v>87</v>
      </c>
      <c r="Y45" s="74">
        <v>1584</v>
      </c>
      <c r="Z45" s="41"/>
      <c r="AA45" s="1" t="s">
        <v>145</v>
      </c>
      <c r="AB45" s="28" t="s">
        <v>491</v>
      </c>
    </row>
    <row r="46" spans="1:28" x14ac:dyDescent="0.3">
      <c r="A46" s="1" t="s">
        <v>46</v>
      </c>
      <c r="B46" s="1" t="s">
        <v>73</v>
      </c>
      <c r="C46" s="27" t="s">
        <v>155</v>
      </c>
      <c r="D46" s="38">
        <v>42</v>
      </c>
      <c r="E46" s="27"/>
      <c r="F46" s="27">
        <v>2</v>
      </c>
      <c r="G46" s="27"/>
      <c r="H46" s="27"/>
      <c r="I46" s="27"/>
      <c r="J46" s="27">
        <v>9</v>
      </c>
      <c r="K46" s="27">
        <v>17</v>
      </c>
      <c r="L46" s="27"/>
      <c r="M46" s="27"/>
      <c r="N46" s="27">
        <f>SUM(L46:M46)</f>
        <v>0</v>
      </c>
      <c r="O46" s="39"/>
      <c r="P46" s="39"/>
      <c r="Q46" s="39"/>
      <c r="R46" s="39"/>
      <c r="S46" s="39"/>
      <c r="T46" s="39">
        <f t="shared" si="5"/>
        <v>13</v>
      </c>
      <c r="U46" s="40" t="str">
        <f t="shared" si="6"/>
        <v/>
      </c>
      <c r="V46" s="28" t="s">
        <v>490</v>
      </c>
      <c r="W46" s="22" t="s">
        <v>81</v>
      </c>
      <c r="X46" s="22" t="s">
        <v>87</v>
      </c>
      <c r="Y46" s="74">
        <v>1584</v>
      </c>
      <c r="Z46" s="41"/>
      <c r="AA46" s="1" t="s">
        <v>145</v>
      </c>
      <c r="AB46" s="28" t="s">
        <v>491</v>
      </c>
    </row>
    <row r="47" spans="1:28" x14ac:dyDescent="0.3">
      <c r="A47" s="1" t="s">
        <v>46</v>
      </c>
      <c r="B47" s="1" t="s">
        <v>73</v>
      </c>
      <c r="C47" s="27" t="s">
        <v>489</v>
      </c>
      <c r="D47" s="56"/>
      <c r="E47" s="27"/>
      <c r="F47" s="27">
        <v>0</v>
      </c>
      <c r="G47" s="27"/>
      <c r="H47" s="27"/>
      <c r="I47" s="27"/>
      <c r="J47" s="27">
        <v>0</v>
      </c>
      <c r="K47" s="27">
        <v>0</v>
      </c>
      <c r="L47" s="27"/>
      <c r="M47" s="27"/>
      <c r="N47" s="27">
        <f>SUM(L47:M47)</f>
        <v>0</v>
      </c>
      <c r="O47" s="39"/>
      <c r="P47" s="39"/>
      <c r="Q47" s="39"/>
      <c r="R47" s="39"/>
      <c r="S47" s="39"/>
      <c r="T47" s="39">
        <f>(H47*3)+((F47-H47)*2)+J47</f>
        <v>0</v>
      </c>
      <c r="U47" s="40" t="str">
        <f>IFERROR(((T47+Q47+N47-R47)+(O47*2))/E47,"")</f>
        <v/>
      </c>
      <c r="V47" s="28" t="s">
        <v>490</v>
      </c>
      <c r="W47" s="22" t="s">
        <v>81</v>
      </c>
      <c r="X47" s="22" t="s">
        <v>87</v>
      </c>
      <c r="Y47" s="74">
        <v>1584</v>
      </c>
      <c r="Z47" s="41"/>
      <c r="AA47" s="1" t="s">
        <v>145</v>
      </c>
      <c r="AB47" s="28" t="s">
        <v>491</v>
      </c>
    </row>
    <row r="48" spans="1:28" x14ac:dyDescent="0.3">
      <c r="A48" s="1" t="s">
        <v>46</v>
      </c>
      <c r="B48" s="1" t="s">
        <v>73</v>
      </c>
      <c r="C48" s="27" t="s">
        <v>156</v>
      </c>
      <c r="D48" s="38">
        <v>20</v>
      </c>
      <c r="E48" s="27"/>
      <c r="F48" s="27">
        <v>2</v>
      </c>
      <c r="G48" s="27"/>
      <c r="H48" s="27"/>
      <c r="I48" s="27"/>
      <c r="J48" s="27">
        <v>1</v>
      </c>
      <c r="K48" s="27">
        <v>2</v>
      </c>
      <c r="L48" s="27"/>
      <c r="M48" s="27"/>
      <c r="N48" s="27">
        <f>SUM(L48:M48)</f>
        <v>0</v>
      </c>
      <c r="O48" s="39"/>
      <c r="P48" s="39"/>
      <c r="Q48" s="39"/>
      <c r="R48" s="39"/>
      <c r="S48" s="39"/>
      <c r="T48" s="39">
        <f t="shared" si="5"/>
        <v>5</v>
      </c>
      <c r="U48" s="40" t="str">
        <f t="shared" si="6"/>
        <v/>
      </c>
      <c r="V48" s="28" t="s">
        <v>490</v>
      </c>
      <c r="W48" s="22" t="s">
        <v>81</v>
      </c>
      <c r="X48" s="22" t="s">
        <v>87</v>
      </c>
      <c r="Y48" s="74">
        <v>1584</v>
      </c>
      <c r="Z48" s="41"/>
      <c r="AA48" s="1" t="s">
        <v>145</v>
      </c>
      <c r="AB48" s="28" t="s">
        <v>491</v>
      </c>
    </row>
    <row r="49" spans="1:28" x14ac:dyDescent="0.3">
      <c r="A49" s="43" t="s">
        <v>46</v>
      </c>
      <c r="B49" s="43" t="s">
        <v>73</v>
      </c>
      <c r="C49" s="44" t="s">
        <v>40</v>
      </c>
      <c r="D49" s="43"/>
      <c r="E49" s="44">
        <f t="shared" ref="E49:T49" si="7">SUM(E34:E48)</f>
        <v>0</v>
      </c>
      <c r="F49" s="44">
        <f t="shared" si="7"/>
        <v>31</v>
      </c>
      <c r="G49" s="44">
        <f t="shared" si="7"/>
        <v>0</v>
      </c>
      <c r="H49" s="44">
        <f t="shared" si="7"/>
        <v>0</v>
      </c>
      <c r="I49" s="44">
        <f t="shared" si="7"/>
        <v>0</v>
      </c>
      <c r="J49" s="44">
        <f t="shared" si="7"/>
        <v>27</v>
      </c>
      <c r="K49" s="44">
        <f t="shared" si="7"/>
        <v>45</v>
      </c>
      <c r="L49" s="44">
        <f t="shared" si="7"/>
        <v>0</v>
      </c>
      <c r="M49" s="44">
        <f t="shared" si="7"/>
        <v>0</v>
      </c>
      <c r="N49" s="44">
        <f t="shared" si="7"/>
        <v>0</v>
      </c>
      <c r="O49" s="44">
        <f t="shared" si="7"/>
        <v>0</v>
      </c>
      <c r="P49" s="44">
        <f t="shared" si="7"/>
        <v>0</v>
      </c>
      <c r="Q49" s="44">
        <f t="shared" si="7"/>
        <v>0</v>
      </c>
      <c r="R49" s="44">
        <f t="shared" si="7"/>
        <v>0</v>
      </c>
      <c r="S49" s="44">
        <f t="shared" si="7"/>
        <v>0</v>
      </c>
      <c r="T49" s="44">
        <f t="shared" si="7"/>
        <v>89</v>
      </c>
      <c r="U49" s="45" t="e">
        <f>((T49+Q49+N49-R49)+(O49*2))/E49</f>
        <v>#DIV/0!</v>
      </c>
      <c r="V49" s="46">
        <v>365</v>
      </c>
      <c r="W49" s="46" t="s">
        <v>81</v>
      </c>
      <c r="X49" s="46" t="s">
        <v>87</v>
      </c>
      <c r="Y49" s="75">
        <v>1584</v>
      </c>
      <c r="Z49" s="47"/>
      <c r="AA49" s="43" t="s">
        <v>145</v>
      </c>
      <c r="AB49" s="78" t="s">
        <v>491</v>
      </c>
    </row>
    <row r="50" spans="1:28" x14ac:dyDescent="0.3">
      <c r="A50" s="1"/>
      <c r="B50" s="1"/>
      <c r="C50" s="1"/>
      <c r="D50" s="1"/>
      <c r="F50" s="48" t="s">
        <v>41</v>
      </c>
      <c r="G50" s="49" t="e">
        <f>F49/G49</f>
        <v>#DIV/0!</v>
      </c>
      <c r="H50" s="27"/>
      <c r="I50" s="1"/>
      <c r="J50" s="48" t="s">
        <v>42</v>
      </c>
      <c r="K50" s="50">
        <f>J49/K49</f>
        <v>0.6</v>
      </c>
      <c r="L50" s="1"/>
      <c r="M50" s="39" t="s">
        <v>43</v>
      </c>
      <c r="N50" s="51">
        <v>6</v>
      </c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44</v>
      </c>
      <c r="V51" s="22"/>
      <c r="W51" s="22"/>
      <c r="X51" s="22"/>
      <c r="Y51" s="52"/>
      <c r="Z51" s="41"/>
      <c r="AA51" s="1"/>
      <c r="AB51" s="2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223C-798D-45C5-ADD4-F0B0399DE6DA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115</v>
      </c>
      <c r="K4" s="16" t="s">
        <v>45</v>
      </c>
      <c r="L4" s="17"/>
      <c r="M4" s="18"/>
      <c r="N4" s="19">
        <v>19</v>
      </c>
      <c r="O4" s="19">
        <v>26</v>
      </c>
      <c r="P4" s="19">
        <v>22</v>
      </c>
      <c r="Q4" s="19">
        <v>13</v>
      </c>
      <c r="R4" s="20"/>
      <c r="S4" s="21">
        <f>SUM(N4:R4)</f>
        <v>80</v>
      </c>
      <c r="T4" s="22">
        <v>379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116</v>
      </c>
      <c r="K5" s="16" t="s">
        <v>60</v>
      </c>
      <c r="L5" s="17"/>
      <c r="M5" s="18"/>
      <c r="N5" s="19">
        <v>21</v>
      </c>
      <c r="O5" s="19">
        <v>16</v>
      </c>
      <c r="P5" s="19">
        <v>26</v>
      </c>
      <c r="Q5" s="19">
        <v>24</v>
      </c>
      <c r="R5" s="20"/>
      <c r="S5" s="21">
        <f>SUM(N5:R5)</f>
        <v>87</v>
      </c>
      <c r="T5" s="22">
        <v>379</v>
      </c>
      <c r="U5" s="1"/>
      <c r="V5" s="1"/>
      <c r="W5" s="1"/>
    </row>
    <row r="6" spans="1:28" x14ac:dyDescent="0.3">
      <c r="C6" s="23">
        <v>1026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114</v>
      </c>
      <c r="D7" s="7" t="s">
        <v>8</v>
      </c>
      <c r="G7" s="1"/>
      <c r="S7" s="1"/>
      <c r="T7" s="25" t="s">
        <v>9</v>
      </c>
      <c r="U7" s="1"/>
      <c r="V7" s="26">
        <v>379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50</v>
      </c>
      <c r="E13" s="27" t="s">
        <v>461</v>
      </c>
      <c r="F13" s="27"/>
      <c r="G13" s="27"/>
      <c r="H13" s="27"/>
      <c r="I13" s="27"/>
      <c r="J13" s="27"/>
      <c r="K13" s="27"/>
      <c r="L13" s="27"/>
      <c r="M13" s="27"/>
      <c r="N13" s="27"/>
      <c r="O13" s="39"/>
      <c r="P13" s="39"/>
      <c r="Q13" s="39"/>
      <c r="R13" s="39"/>
      <c r="S13" s="39"/>
      <c r="T13" s="27"/>
      <c r="U13" s="40" t="str">
        <f t="shared" ref="U13:U24" si="0">IFERROR(((T13+Q13+N13-R13)+(O13*2))/E13,"")</f>
        <v/>
      </c>
      <c r="V13" s="22">
        <v>379</v>
      </c>
      <c r="W13" s="22" t="s">
        <v>81</v>
      </c>
      <c r="X13" s="22" t="s">
        <v>82</v>
      </c>
      <c r="Y13" s="74">
        <v>1026</v>
      </c>
      <c r="Z13" s="41"/>
      <c r="AA13" s="1" t="s">
        <v>83</v>
      </c>
      <c r="AB13" s="28" t="s">
        <v>111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40</v>
      </c>
      <c r="E14" s="27">
        <v>21</v>
      </c>
      <c r="F14" s="27">
        <v>3</v>
      </c>
      <c r="G14" s="27">
        <v>4</v>
      </c>
      <c r="H14" s="27"/>
      <c r="I14" s="27"/>
      <c r="J14" s="27">
        <v>0</v>
      </c>
      <c r="K14" s="27">
        <v>0</v>
      </c>
      <c r="L14" s="27">
        <v>2</v>
      </c>
      <c r="M14" s="27">
        <v>3</v>
      </c>
      <c r="N14" s="27">
        <f t="shared" ref="N14:N22" si="1">SUM(L14:M14)</f>
        <v>5</v>
      </c>
      <c r="O14" s="39">
        <v>1</v>
      </c>
      <c r="P14" s="39">
        <v>0</v>
      </c>
      <c r="Q14" s="39">
        <v>2</v>
      </c>
      <c r="R14" s="39">
        <v>4</v>
      </c>
      <c r="S14" s="39">
        <v>2</v>
      </c>
      <c r="T14" s="27">
        <f>+(F14*2)+J14</f>
        <v>6</v>
      </c>
      <c r="U14" s="40">
        <f>IFERROR(((T14+Q14+N14-R14)+(O14*2))/E14,"")</f>
        <v>0.52380952380952384</v>
      </c>
      <c r="V14" s="22">
        <v>379</v>
      </c>
      <c r="W14" s="22" t="s">
        <v>81</v>
      </c>
      <c r="X14" s="22" t="s">
        <v>82</v>
      </c>
      <c r="Y14" s="74">
        <v>1026</v>
      </c>
      <c r="Z14" s="41"/>
      <c r="AA14" s="1" t="s">
        <v>83</v>
      </c>
      <c r="AB14" s="28" t="s">
        <v>111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9</v>
      </c>
      <c r="F15" s="27">
        <v>2</v>
      </c>
      <c r="G15" s="27">
        <v>3</v>
      </c>
      <c r="H15" s="27"/>
      <c r="I15" s="27"/>
      <c r="J15" s="27">
        <v>2</v>
      </c>
      <c r="K15" s="27">
        <v>2</v>
      </c>
      <c r="L15" s="27">
        <v>1</v>
      </c>
      <c r="M15" s="27">
        <v>5</v>
      </c>
      <c r="N15" s="27">
        <f t="shared" si="1"/>
        <v>6</v>
      </c>
      <c r="O15" s="39">
        <v>0</v>
      </c>
      <c r="P15" s="39">
        <v>3</v>
      </c>
      <c r="Q15" s="39">
        <v>1</v>
      </c>
      <c r="R15" s="39">
        <v>1</v>
      </c>
      <c r="S15" s="39">
        <v>0</v>
      </c>
      <c r="T15" s="27">
        <f t="shared" ref="T15:T24" si="2">+(F15*2)+J15</f>
        <v>6</v>
      </c>
      <c r="U15" s="40">
        <f t="shared" si="0"/>
        <v>1.3333333333333333</v>
      </c>
      <c r="V15" s="22">
        <v>379</v>
      </c>
      <c r="W15" s="22" t="s">
        <v>81</v>
      </c>
      <c r="X15" s="22" t="s">
        <v>82</v>
      </c>
      <c r="Y15" s="74">
        <v>1026</v>
      </c>
      <c r="Z15" s="41"/>
      <c r="AA15" s="1" t="s">
        <v>83</v>
      </c>
      <c r="AB15" s="28" t="s">
        <v>111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43</v>
      </c>
      <c r="E16" s="27">
        <v>29</v>
      </c>
      <c r="F16" s="27">
        <v>4</v>
      </c>
      <c r="G16" s="27">
        <v>10</v>
      </c>
      <c r="H16" s="27"/>
      <c r="I16" s="27"/>
      <c r="J16" s="27">
        <v>1</v>
      </c>
      <c r="K16" s="27">
        <v>3</v>
      </c>
      <c r="L16" s="27">
        <v>5</v>
      </c>
      <c r="M16" s="27">
        <v>5</v>
      </c>
      <c r="N16" s="27">
        <f t="shared" si="1"/>
        <v>10</v>
      </c>
      <c r="O16" s="39">
        <v>1</v>
      </c>
      <c r="P16" s="39">
        <v>3</v>
      </c>
      <c r="Q16" s="39">
        <v>2</v>
      </c>
      <c r="R16" s="39">
        <v>3</v>
      </c>
      <c r="S16" s="39">
        <v>0</v>
      </c>
      <c r="T16" s="27">
        <f t="shared" si="2"/>
        <v>9</v>
      </c>
      <c r="U16" s="40">
        <f t="shared" si="0"/>
        <v>0.68965517241379315</v>
      </c>
      <c r="V16" s="22">
        <v>379</v>
      </c>
      <c r="W16" s="22" t="s">
        <v>81</v>
      </c>
      <c r="X16" s="22" t="s">
        <v>82</v>
      </c>
      <c r="Y16" s="74">
        <v>1026</v>
      </c>
      <c r="Z16" s="41"/>
      <c r="AA16" s="1" t="s">
        <v>83</v>
      </c>
      <c r="AB16" s="28" t="s">
        <v>111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10</v>
      </c>
      <c r="E17" s="27">
        <v>25</v>
      </c>
      <c r="F17" s="27">
        <v>3</v>
      </c>
      <c r="G17" s="27">
        <v>10</v>
      </c>
      <c r="H17" s="27"/>
      <c r="I17" s="27"/>
      <c r="J17" s="27">
        <v>2</v>
      </c>
      <c r="K17" s="27">
        <v>3</v>
      </c>
      <c r="L17" s="27">
        <v>0</v>
      </c>
      <c r="M17" s="27">
        <v>1</v>
      </c>
      <c r="N17" s="27">
        <f t="shared" si="1"/>
        <v>1</v>
      </c>
      <c r="O17" s="39">
        <v>1</v>
      </c>
      <c r="P17" s="39">
        <v>4</v>
      </c>
      <c r="Q17" s="39">
        <v>4</v>
      </c>
      <c r="R17" s="39">
        <v>7</v>
      </c>
      <c r="S17" s="39">
        <v>0</v>
      </c>
      <c r="T17" s="27">
        <f t="shared" si="2"/>
        <v>8</v>
      </c>
      <c r="U17" s="40">
        <f t="shared" si="0"/>
        <v>0.32</v>
      </c>
      <c r="V17" s="22">
        <v>379</v>
      </c>
      <c r="W17" s="22" t="s">
        <v>81</v>
      </c>
      <c r="X17" s="22" t="s">
        <v>82</v>
      </c>
      <c r="Y17" s="74">
        <v>1026</v>
      </c>
      <c r="Z17" s="41"/>
      <c r="AA17" s="1" t="s">
        <v>83</v>
      </c>
      <c r="AB17" s="28" t="s">
        <v>111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13</v>
      </c>
      <c r="E18" s="27">
        <v>20</v>
      </c>
      <c r="F18" s="27">
        <v>0</v>
      </c>
      <c r="G18" s="27">
        <v>1</v>
      </c>
      <c r="H18" s="27"/>
      <c r="I18" s="27"/>
      <c r="J18" s="27">
        <v>1</v>
      </c>
      <c r="K18" s="27">
        <v>2</v>
      </c>
      <c r="L18" s="27">
        <v>1</v>
      </c>
      <c r="M18" s="27">
        <v>3</v>
      </c>
      <c r="N18" s="27">
        <f t="shared" si="1"/>
        <v>4</v>
      </c>
      <c r="O18" s="39">
        <v>1</v>
      </c>
      <c r="P18" s="39">
        <v>3</v>
      </c>
      <c r="Q18" s="39">
        <v>0</v>
      </c>
      <c r="R18" s="39">
        <v>3</v>
      </c>
      <c r="S18" s="39">
        <v>0</v>
      </c>
      <c r="T18" s="27">
        <f t="shared" si="2"/>
        <v>1</v>
      </c>
      <c r="U18" s="40">
        <f t="shared" si="0"/>
        <v>0.2</v>
      </c>
      <c r="V18" s="22">
        <v>379</v>
      </c>
      <c r="W18" s="22" t="s">
        <v>81</v>
      </c>
      <c r="X18" s="22" t="s">
        <v>82</v>
      </c>
      <c r="Y18" s="74">
        <v>1026</v>
      </c>
      <c r="Z18" s="41"/>
      <c r="AA18" s="1" t="s">
        <v>83</v>
      </c>
      <c r="AB18" s="28" t="s">
        <v>111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>
        <v>41</v>
      </c>
      <c r="F19" s="27">
        <v>6</v>
      </c>
      <c r="G19" s="27">
        <v>14</v>
      </c>
      <c r="H19" s="27"/>
      <c r="I19" s="27"/>
      <c r="J19" s="27">
        <v>3</v>
      </c>
      <c r="K19" s="27">
        <v>7</v>
      </c>
      <c r="L19" s="27">
        <v>3</v>
      </c>
      <c r="M19" s="27">
        <v>3</v>
      </c>
      <c r="N19" s="27">
        <f t="shared" si="1"/>
        <v>6</v>
      </c>
      <c r="O19" s="39">
        <v>1</v>
      </c>
      <c r="P19" s="39">
        <v>5</v>
      </c>
      <c r="Q19" s="39">
        <v>1</v>
      </c>
      <c r="R19" s="39">
        <v>5</v>
      </c>
      <c r="S19" s="39">
        <v>1</v>
      </c>
      <c r="T19" s="27">
        <f t="shared" si="2"/>
        <v>15</v>
      </c>
      <c r="U19" s="40">
        <f t="shared" si="0"/>
        <v>0.46341463414634149</v>
      </c>
      <c r="V19" s="22">
        <v>379</v>
      </c>
      <c r="W19" s="22" t="s">
        <v>81</v>
      </c>
      <c r="X19" s="22" t="s">
        <v>82</v>
      </c>
      <c r="Y19" s="74">
        <v>1026</v>
      </c>
      <c r="Z19" s="41"/>
      <c r="AA19" s="1" t="s">
        <v>83</v>
      </c>
      <c r="AB19" s="28" t="s">
        <v>111</v>
      </c>
    </row>
    <row r="20" spans="1:28" x14ac:dyDescent="0.3">
      <c r="A20" s="1" t="s">
        <v>59</v>
      </c>
      <c r="B20" s="1" t="s">
        <v>46</v>
      </c>
      <c r="C20" s="27" t="s">
        <v>57</v>
      </c>
      <c r="D20" s="38">
        <v>51</v>
      </c>
      <c r="E20" s="27">
        <v>27</v>
      </c>
      <c r="F20" s="27">
        <v>3</v>
      </c>
      <c r="G20" s="27">
        <v>12</v>
      </c>
      <c r="H20" s="27"/>
      <c r="I20" s="27"/>
      <c r="J20" s="27">
        <v>5</v>
      </c>
      <c r="K20" s="27">
        <v>6</v>
      </c>
      <c r="L20" s="27">
        <v>0</v>
      </c>
      <c r="M20" s="27">
        <v>5</v>
      </c>
      <c r="N20" s="27">
        <f t="shared" si="1"/>
        <v>5</v>
      </c>
      <c r="O20" s="39">
        <v>4</v>
      </c>
      <c r="P20" s="39">
        <v>2</v>
      </c>
      <c r="Q20" s="39">
        <v>0</v>
      </c>
      <c r="R20" s="39">
        <v>4</v>
      </c>
      <c r="S20" s="39">
        <v>0</v>
      </c>
      <c r="T20" s="27">
        <f t="shared" si="2"/>
        <v>11</v>
      </c>
      <c r="U20" s="40">
        <f t="shared" si="0"/>
        <v>0.7407407407407407</v>
      </c>
      <c r="V20" s="22">
        <v>379</v>
      </c>
      <c r="W20" s="22" t="s">
        <v>81</v>
      </c>
      <c r="X20" s="22" t="s">
        <v>82</v>
      </c>
      <c r="Y20" s="74">
        <v>1026</v>
      </c>
      <c r="Z20" s="41"/>
      <c r="AA20" s="1" t="s">
        <v>83</v>
      </c>
      <c r="AB20" s="28" t="s">
        <v>111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11</v>
      </c>
      <c r="E21" s="27">
        <v>40</v>
      </c>
      <c r="F21" s="27">
        <v>4</v>
      </c>
      <c r="G21" s="27">
        <v>15</v>
      </c>
      <c r="H21" s="27"/>
      <c r="I21" s="27"/>
      <c r="J21" s="27">
        <v>6</v>
      </c>
      <c r="K21" s="27">
        <v>6</v>
      </c>
      <c r="L21" s="27">
        <v>1</v>
      </c>
      <c r="M21" s="27">
        <v>4</v>
      </c>
      <c r="N21" s="27">
        <f t="shared" si="1"/>
        <v>5</v>
      </c>
      <c r="O21" s="39">
        <v>8</v>
      </c>
      <c r="P21" s="39">
        <v>3</v>
      </c>
      <c r="Q21" s="39">
        <v>2</v>
      </c>
      <c r="R21" s="39">
        <v>6</v>
      </c>
      <c r="S21" s="39">
        <v>0</v>
      </c>
      <c r="T21" s="27">
        <f t="shared" si="2"/>
        <v>14</v>
      </c>
      <c r="U21" s="40">
        <f t="shared" si="0"/>
        <v>0.77500000000000002</v>
      </c>
      <c r="V21" s="22">
        <v>379</v>
      </c>
      <c r="W21" s="22" t="s">
        <v>81</v>
      </c>
      <c r="X21" s="22" t="s">
        <v>82</v>
      </c>
      <c r="Y21" s="74">
        <v>1026</v>
      </c>
      <c r="Z21" s="41"/>
      <c r="AA21" s="1" t="s">
        <v>83</v>
      </c>
      <c r="AB21" s="28" t="s">
        <v>111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8</v>
      </c>
      <c r="E22" s="27">
        <v>15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1"/>
        <v>0</v>
      </c>
      <c r="O22" s="39">
        <v>0</v>
      </c>
      <c r="P22" s="39">
        <v>0</v>
      </c>
      <c r="Q22" s="39">
        <v>1</v>
      </c>
      <c r="R22" s="39">
        <v>0</v>
      </c>
      <c r="S22" s="39">
        <v>0</v>
      </c>
      <c r="T22" s="27">
        <f t="shared" si="2"/>
        <v>0</v>
      </c>
      <c r="U22" s="40">
        <f t="shared" si="0"/>
        <v>6.6666666666666666E-2</v>
      </c>
      <c r="V22" s="22">
        <v>379</v>
      </c>
      <c r="W22" s="22" t="s">
        <v>81</v>
      </c>
      <c r="X22" s="22" t="s">
        <v>82</v>
      </c>
      <c r="Y22" s="74">
        <v>1026</v>
      </c>
      <c r="Z22" s="41"/>
      <c r="AA22" s="1" t="s">
        <v>83</v>
      </c>
      <c r="AB22" s="28" t="s">
        <v>111</v>
      </c>
    </row>
    <row r="23" spans="1:28" x14ac:dyDescent="0.3">
      <c r="A23" s="1" t="s">
        <v>59</v>
      </c>
      <c r="B23" s="1" t="s">
        <v>46</v>
      </c>
      <c r="C23" s="27" t="s">
        <v>58</v>
      </c>
      <c r="D23" s="38">
        <v>22</v>
      </c>
      <c r="E23" s="27" t="s">
        <v>461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/>
      <c r="V23" s="22">
        <v>379</v>
      </c>
      <c r="W23" s="22" t="s">
        <v>81</v>
      </c>
      <c r="X23" s="22" t="s">
        <v>82</v>
      </c>
      <c r="Y23" s="74">
        <v>1026</v>
      </c>
      <c r="Z23" s="41"/>
      <c r="AA23" s="1" t="s">
        <v>83</v>
      </c>
      <c r="AB23" s="28" t="s">
        <v>111</v>
      </c>
    </row>
    <row r="24" spans="1:28" x14ac:dyDescent="0.3">
      <c r="A24" s="1" t="s">
        <v>59</v>
      </c>
      <c r="B24" s="1" t="s">
        <v>46</v>
      </c>
      <c r="C24" s="27" t="s">
        <v>55</v>
      </c>
      <c r="D24" s="38">
        <v>1</v>
      </c>
      <c r="E24" s="27">
        <v>13</v>
      </c>
      <c r="F24" s="27">
        <v>5</v>
      </c>
      <c r="G24" s="27">
        <v>5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>SUM(L24:M24)</f>
        <v>0</v>
      </c>
      <c r="O24" s="39">
        <v>2</v>
      </c>
      <c r="P24" s="39">
        <v>3</v>
      </c>
      <c r="Q24" s="39">
        <v>0</v>
      </c>
      <c r="R24" s="39">
        <v>3</v>
      </c>
      <c r="S24" s="39">
        <v>0</v>
      </c>
      <c r="T24" s="27">
        <f t="shared" si="2"/>
        <v>10</v>
      </c>
      <c r="U24" s="40">
        <f t="shared" si="0"/>
        <v>0.84615384615384615</v>
      </c>
      <c r="V24" s="22">
        <v>379</v>
      </c>
      <c r="W24" s="22" t="s">
        <v>81</v>
      </c>
      <c r="X24" s="22" t="s">
        <v>82</v>
      </c>
      <c r="Y24" s="74">
        <v>1026</v>
      </c>
      <c r="Z24" s="41"/>
      <c r="AA24" s="1" t="s">
        <v>83</v>
      </c>
      <c r="AB24" s="28" t="s">
        <v>111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30</v>
      </c>
      <c r="G25" s="44">
        <f t="shared" si="3"/>
        <v>76</v>
      </c>
      <c r="H25" s="44">
        <f t="shared" si="3"/>
        <v>0</v>
      </c>
      <c r="I25" s="44">
        <f t="shared" si="3"/>
        <v>0</v>
      </c>
      <c r="J25" s="44">
        <f t="shared" si="3"/>
        <v>20</v>
      </c>
      <c r="K25" s="44">
        <f t="shared" si="3"/>
        <v>29</v>
      </c>
      <c r="L25" s="44">
        <f t="shared" si="3"/>
        <v>13</v>
      </c>
      <c r="M25" s="44">
        <f t="shared" si="3"/>
        <v>29</v>
      </c>
      <c r="N25" s="44">
        <f t="shared" si="3"/>
        <v>42</v>
      </c>
      <c r="O25" s="44">
        <f t="shared" si="3"/>
        <v>19</v>
      </c>
      <c r="P25" s="44">
        <f t="shared" si="3"/>
        <v>26</v>
      </c>
      <c r="Q25" s="44">
        <f t="shared" si="3"/>
        <v>13</v>
      </c>
      <c r="R25" s="44">
        <f t="shared" si="3"/>
        <v>36</v>
      </c>
      <c r="S25" s="44">
        <f t="shared" si="3"/>
        <v>3</v>
      </c>
      <c r="T25" s="44">
        <f t="shared" si="3"/>
        <v>80</v>
      </c>
      <c r="U25" s="45">
        <f>((T25+Q25+N25-R25)+(O25*2))/E25</f>
        <v>0.5708333333333333</v>
      </c>
      <c r="V25" s="46">
        <v>379</v>
      </c>
      <c r="W25" s="46" t="s">
        <v>81</v>
      </c>
      <c r="X25" s="46" t="s">
        <v>82</v>
      </c>
      <c r="Y25" s="75">
        <v>1026</v>
      </c>
      <c r="Z25" s="47"/>
      <c r="AA25" s="43" t="s">
        <v>83</v>
      </c>
      <c r="AB25" s="78" t="s">
        <v>111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0.39473684210526316</v>
      </c>
      <c r="H26" s="27"/>
      <c r="I26" s="1"/>
      <c r="J26" s="48" t="s">
        <v>42</v>
      </c>
      <c r="K26" s="50">
        <f>J25/K25</f>
        <v>0.68965517241379315</v>
      </c>
      <c r="L26" s="1"/>
      <c r="M26" s="39" t="s">
        <v>43</v>
      </c>
      <c r="N26" s="51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34</v>
      </c>
      <c r="E35" s="27">
        <v>32</v>
      </c>
      <c r="F35" s="27">
        <v>8</v>
      </c>
      <c r="G35" s="27">
        <v>13</v>
      </c>
      <c r="H35" s="27"/>
      <c r="I35" s="27"/>
      <c r="J35" s="27">
        <v>2</v>
      </c>
      <c r="K35" s="27">
        <v>2</v>
      </c>
      <c r="L35" s="27">
        <v>3</v>
      </c>
      <c r="M35" s="27">
        <v>8</v>
      </c>
      <c r="N35" s="27">
        <f>SUM(L35:M35)</f>
        <v>11</v>
      </c>
      <c r="O35" s="27">
        <v>0</v>
      </c>
      <c r="P35" s="39">
        <v>4</v>
      </c>
      <c r="Q35" s="27">
        <v>0</v>
      </c>
      <c r="R35" s="27">
        <v>2</v>
      </c>
      <c r="S35" s="27">
        <v>0</v>
      </c>
      <c r="T35" s="27">
        <f>(H35*3)+((F35-H35)*2)+J35</f>
        <v>18</v>
      </c>
      <c r="U35" s="40">
        <f>IFERROR(((T35+Q35+N35-R35)+(O35*2))/E35,"")</f>
        <v>0.84375</v>
      </c>
      <c r="V35" s="22">
        <v>379</v>
      </c>
      <c r="W35" s="22" t="s">
        <v>86</v>
      </c>
      <c r="X35" s="22" t="s">
        <v>87</v>
      </c>
      <c r="Y35" s="74">
        <v>1026</v>
      </c>
      <c r="Z35" s="41"/>
      <c r="AA35" s="1" t="s">
        <v>88</v>
      </c>
      <c r="AB35" s="28" t="s">
        <v>112</v>
      </c>
    </row>
    <row r="36" spans="1:28" x14ac:dyDescent="0.3">
      <c r="A36" s="1" t="s">
        <v>46</v>
      </c>
      <c r="B36" s="1" t="s">
        <v>59</v>
      </c>
      <c r="C36" s="27" t="s">
        <v>90</v>
      </c>
      <c r="D36" s="38">
        <v>11</v>
      </c>
      <c r="E36" s="27" t="s">
        <v>461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379</v>
      </c>
      <c r="W36" s="22" t="s">
        <v>86</v>
      </c>
      <c r="X36" s="22" t="s">
        <v>87</v>
      </c>
      <c r="Y36" s="74">
        <v>1026</v>
      </c>
      <c r="Z36" s="41"/>
      <c r="AA36" s="1" t="s">
        <v>88</v>
      </c>
      <c r="AB36" s="28" t="s">
        <v>112</v>
      </c>
    </row>
    <row r="37" spans="1:28" x14ac:dyDescent="0.3">
      <c r="A37" s="1" t="s">
        <v>46</v>
      </c>
      <c r="B37" s="1" t="s">
        <v>59</v>
      </c>
      <c r="C37" s="27" t="s">
        <v>91</v>
      </c>
      <c r="D37" s="38">
        <v>22</v>
      </c>
      <c r="E37" s="27">
        <v>38</v>
      </c>
      <c r="F37" s="27">
        <v>3</v>
      </c>
      <c r="G37" s="27">
        <v>6</v>
      </c>
      <c r="H37" s="27"/>
      <c r="I37" s="27"/>
      <c r="J37" s="27">
        <v>2</v>
      </c>
      <c r="K37" s="27">
        <v>7</v>
      </c>
      <c r="L37" s="27">
        <v>3</v>
      </c>
      <c r="M37" s="27">
        <v>5</v>
      </c>
      <c r="N37" s="27">
        <f>SUM(L37:M37)</f>
        <v>8</v>
      </c>
      <c r="O37" s="39">
        <v>2</v>
      </c>
      <c r="P37" s="39">
        <v>4</v>
      </c>
      <c r="Q37" s="39">
        <v>0</v>
      </c>
      <c r="R37" s="39">
        <v>5</v>
      </c>
      <c r="S37" s="39">
        <v>0</v>
      </c>
      <c r="T37" s="39">
        <f>(H37*3)+((F37-H37)*2)+J37</f>
        <v>8</v>
      </c>
      <c r="U37" s="40">
        <f t="shared" ref="U37:U46" si="4">IFERROR(((T37+Q37+N37-R37)+(O37*2))/E37,"")</f>
        <v>0.39473684210526316</v>
      </c>
      <c r="V37" s="22">
        <v>379</v>
      </c>
      <c r="W37" s="22" t="s">
        <v>86</v>
      </c>
      <c r="X37" s="22" t="s">
        <v>87</v>
      </c>
      <c r="Y37" s="74">
        <v>1026</v>
      </c>
      <c r="Z37" s="41"/>
      <c r="AA37" s="1" t="s">
        <v>88</v>
      </c>
      <c r="AB37" s="28" t="s">
        <v>112</v>
      </c>
    </row>
    <row r="38" spans="1:28" x14ac:dyDescent="0.3">
      <c r="A38" s="1" t="s">
        <v>46</v>
      </c>
      <c r="B38" s="1" t="s">
        <v>59</v>
      </c>
      <c r="C38" s="27" t="s">
        <v>92</v>
      </c>
      <c r="D38" s="38">
        <v>20</v>
      </c>
      <c r="E38" s="27">
        <v>18</v>
      </c>
      <c r="F38" s="27">
        <v>2</v>
      </c>
      <c r="G38" s="27">
        <v>7</v>
      </c>
      <c r="H38" s="27"/>
      <c r="I38" s="27"/>
      <c r="J38" s="27">
        <v>0</v>
      </c>
      <c r="K38" s="27">
        <v>0</v>
      </c>
      <c r="L38" s="27">
        <v>2</v>
      </c>
      <c r="M38" s="27">
        <v>1</v>
      </c>
      <c r="N38" s="27">
        <f>SUM(L38:M38)</f>
        <v>3</v>
      </c>
      <c r="O38" s="39">
        <v>1</v>
      </c>
      <c r="P38" s="39">
        <v>2</v>
      </c>
      <c r="Q38" s="39">
        <v>0</v>
      </c>
      <c r="R38" s="39">
        <v>5</v>
      </c>
      <c r="S38" s="39">
        <v>0</v>
      </c>
      <c r="T38" s="39">
        <f>(H38*3)+((F38-H38)*2)+J38</f>
        <v>4</v>
      </c>
      <c r="U38" s="40">
        <f t="shared" si="4"/>
        <v>0.22222222222222221</v>
      </c>
      <c r="V38" s="22">
        <v>379</v>
      </c>
      <c r="W38" s="22" t="s">
        <v>86</v>
      </c>
      <c r="X38" s="22" t="s">
        <v>87</v>
      </c>
      <c r="Y38" s="74">
        <v>1026</v>
      </c>
      <c r="Z38" s="41"/>
      <c r="AA38" s="1" t="s">
        <v>88</v>
      </c>
      <c r="AB38" s="28" t="s">
        <v>112</v>
      </c>
    </row>
    <row r="39" spans="1:28" x14ac:dyDescent="0.3">
      <c r="A39" s="1" t="s">
        <v>46</v>
      </c>
      <c r="B39" s="1" t="s">
        <v>59</v>
      </c>
      <c r="C39" s="27" t="s">
        <v>107</v>
      </c>
      <c r="D39" s="38">
        <v>32</v>
      </c>
      <c r="E39" s="27" t="s">
        <v>461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379</v>
      </c>
      <c r="W39" s="22" t="s">
        <v>86</v>
      </c>
      <c r="X39" s="22" t="s">
        <v>87</v>
      </c>
      <c r="Y39" s="74">
        <v>1026</v>
      </c>
      <c r="Z39" s="41"/>
      <c r="AA39" s="1" t="s">
        <v>88</v>
      </c>
      <c r="AB39" s="28" t="s">
        <v>112</v>
      </c>
    </row>
    <row r="40" spans="1:28" x14ac:dyDescent="0.3">
      <c r="A40" s="1" t="s">
        <v>46</v>
      </c>
      <c r="B40" s="1" t="s">
        <v>59</v>
      </c>
      <c r="C40" s="27" t="s">
        <v>108</v>
      </c>
      <c r="D40" s="38">
        <v>42</v>
      </c>
      <c r="E40" s="27">
        <v>16</v>
      </c>
      <c r="F40" s="27">
        <v>3</v>
      </c>
      <c r="G40" s="27">
        <v>8</v>
      </c>
      <c r="H40" s="27"/>
      <c r="I40" s="27"/>
      <c r="J40" s="27">
        <v>0</v>
      </c>
      <c r="K40" s="27">
        <v>0</v>
      </c>
      <c r="L40" s="27">
        <v>2</v>
      </c>
      <c r="M40" s="27">
        <v>4</v>
      </c>
      <c r="N40" s="27">
        <f>SUM(L40:M40)</f>
        <v>6</v>
      </c>
      <c r="O40" s="39">
        <v>1</v>
      </c>
      <c r="P40" s="39">
        <v>1</v>
      </c>
      <c r="Q40" s="39">
        <v>1</v>
      </c>
      <c r="R40" s="39">
        <v>0</v>
      </c>
      <c r="S40" s="39">
        <v>0</v>
      </c>
      <c r="T40" s="39">
        <f>(H40*3)+((F40-H40)*2)+J40</f>
        <v>6</v>
      </c>
      <c r="U40" s="40">
        <f t="shared" si="4"/>
        <v>0.9375</v>
      </c>
      <c r="V40" s="22">
        <v>379</v>
      </c>
      <c r="W40" s="22" t="s">
        <v>86</v>
      </c>
      <c r="X40" s="22" t="s">
        <v>87</v>
      </c>
      <c r="Y40" s="74">
        <v>1026</v>
      </c>
      <c r="Z40" s="41"/>
      <c r="AA40" s="1" t="s">
        <v>88</v>
      </c>
      <c r="AB40" s="28" t="s">
        <v>112</v>
      </c>
    </row>
    <row r="41" spans="1:28" x14ac:dyDescent="0.3">
      <c r="A41" s="1" t="s">
        <v>46</v>
      </c>
      <c r="B41" s="1" t="s">
        <v>59</v>
      </c>
      <c r="C41" s="27" t="s">
        <v>93</v>
      </c>
      <c r="D41" s="38">
        <v>15</v>
      </c>
      <c r="E41" s="27">
        <v>33</v>
      </c>
      <c r="F41" s="27">
        <v>1</v>
      </c>
      <c r="G41" s="27">
        <v>8</v>
      </c>
      <c r="H41" s="27"/>
      <c r="I41" s="27"/>
      <c r="J41" s="27">
        <v>2</v>
      </c>
      <c r="K41" s="27">
        <v>4</v>
      </c>
      <c r="L41" s="27">
        <v>3</v>
      </c>
      <c r="M41" s="27">
        <v>6</v>
      </c>
      <c r="N41" s="27">
        <f>SUM(L41:M41)</f>
        <v>9</v>
      </c>
      <c r="O41" s="39">
        <v>2</v>
      </c>
      <c r="P41" s="39">
        <v>3</v>
      </c>
      <c r="Q41" s="39">
        <v>2</v>
      </c>
      <c r="R41" s="39">
        <v>4</v>
      </c>
      <c r="S41" s="39">
        <v>0</v>
      </c>
      <c r="T41" s="39">
        <f>(H41*3)+((F41-H41)*2)+J41</f>
        <v>4</v>
      </c>
      <c r="U41" s="40">
        <f t="shared" si="4"/>
        <v>0.45454545454545453</v>
      </c>
      <c r="V41" s="22">
        <v>379</v>
      </c>
      <c r="W41" s="22" t="s">
        <v>86</v>
      </c>
      <c r="X41" s="22" t="s">
        <v>87</v>
      </c>
      <c r="Y41" s="74">
        <v>1026</v>
      </c>
      <c r="Z41" s="41"/>
      <c r="AA41" s="1" t="s">
        <v>88</v>
      </c>
      <c r="AB41" s="28" t="s">
        <v>112</v>
      </c>
    </row>
    <row r="42" spans="1:28" x14ac:dyDescent="0.3">
      <c r="A42" s="1" t="s">
        <v>46</v>
      </c>
      <c r="B42" s="1" t="s">
        <v>59</v>
      </c>
      <c r="C42" s="27" t="s">
        <v>109</v>
      </c>
      <c r="D42" s="38">
        <v>10</v>
      </c>
      <c r="E42" s="27">
        <v>45</v>
      </c>
      <c r="F42" s="27">
        <v>7</v>
      </c>
      <c r="G42" s="27">
        <v>20</v>
      </c>
      <c r="H42" s="27"/>
      <c r="I42" s="27"/>
      <c r="J42" s="27">
        <v>12</v>
      </c>
      <c r="K42" s="27">
        <v>16</v>
      </c>
      <c r="L42" s="27">
        <v>2</v>
      </c>
      <c r="M42" s="27">
        <v>8</v>
      </c>
      <c r="N42" s="27">
        <f>SUM(L42:M42)</f>
        <v>10</v>
      </c>
      <c r="O42" s="39">
        <v>9</v>
      </c>
      <c r="P42" s="39">
        <v>5</v>
      </c>
      <c r="Q42" s="39">
        <v>3</v>
      </c>
      <c r="R42" s="39">
        <v>17</v>
      </c>
      <c r="S42" s="39">
        <v>0</v>
      </c>
      <c r="T42" s="39">
        <f>(H42*3)+((F42-H42)*2)+J42</f>
        <v>26</v>
      </c>
      <c r="U42" s="40">
        <f t="shared" si="4"/>
        <v>0.88888888888888884</v>
      </c>
      <c r="V42" s="22">
        <v>379</v>
      </c>
      <c r="W42" s="22" t="s">
        <v>86</v>
      </c>
      <c r="X42" s="22" t="s">
        <v>87</v>
      </c>
      <c r="Y42" s="74">
        <v>1026</v>
      </c>
      <c r="Z42" s="25" t="s">
        <v>460</v>
      </c>
      <c r="AA42" s="1" t="s">
        <v>88</v>
      </c>
      <c r="AB42" s="28" t="s">
        <v>112</v>
      </c>
    </row>
    <row r="43" spans="1:28" x14ac:dyDescent="0.3">
      <c r="A43" s="1" t="s">
        <v>46</v>
      </c>
      <c r="B43" s="1" t="s">
        <v>59</v>
      </c>
      <c r="C43" s="27" t="s">
        <v>94</v>
      </c>
      <c r="D43" s="38">
        <v>33</v>
      </c>
      <c r="E43" s="27" t="s">
        <v>461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/>
      <c r="V43" s="22">
        <v>379</v>
      </c>
      <c r="W43" s="22" t="s">
        <v>86</v>
      </c>
      <c r="X43" s="22" t="s">
        <v>87</v>
      </c>
      <c r="Y43" s="74">
        <v>1026</v>
      </c>
      <c r="Z43" s="41"/>
      <c r="AA43" s="1" t="s">
        <v>88</v>
      </c>
      <c r="AB43" s="28" t="s">
        <v>112</v>
      </c>
    </row>
    <row r="44" spans="1:28" x14ac:dyDescent="0.3">
      <c r="A44" s="1" t="s">
        <v>46</v>
      </c>
      <c r="B44" s="1" t="s">
        <v>59</v>
      </c>
      <c r="C44" s="27" t="s">
        <v>95</v>
      </c>
      <c r="D44" s="38">
        <v>24</v>
      </c>
      <c r="E44" s="27">
        <v>14</v>
      </c>
      <c r="F44" s="27">
        <v>1</v>
      </c>
      <c r="G44" s="27">
        <v>4</v>
      </c>
      <c r="H44" s="27"/>
      <c r="I44" s="27"/>
      <c r="J44" s="27">
        <v>3</v>
      </c>
      <c r="K44" s="27">
        <v>3</v>
      </c>
      <c r="L44" s="27">
        <v>0</v>
      </c>
      <c r="M44" s="27">
        <v>0</v>
      </c>
      <c r="N44" s="27">
        <f>SUM(L44:M44)</f>
        <v>0</v>
      </c>
      <c r="O44" s="39">
        <v>1</v>
      </c>
      <c r="P44" s="39">
        <v>2</v>
      </c>
      <c r="Q44" s="39">
        <v>1</v>
      </c>
      <c r="R44" s="39">
        <v>3</v>
      </c>
      <c r="S44" s="39">
        <v>0</v>
      </c>
      <c r="T44" s="39">
        <f>(H44*3)+((F44-H44)*2)+J44</f>
        <v>5</v>
      </c>
      <c r="U44" s="40">
        <f t="shared" si="4"/>
        <v>0.35714285714285715</v>
      </c>
      <c r="V44" s="22">
        <v>379</v>
      </c>
      <c r="W44" s="22" t="s">
        <v>86</v>
      </c>
      <c r="X44" s="22" t="s">
        <v>87</v>
      </c>
      <c r="Y44" s="74">
        <v>1026</v>
      </c>
      <c r="Z44" s="41"/>
      <c r="AA44" s="1" t="s">
        <v>88</v>
      </c>
      <c r="AB44" s="28" t="s">
        <v>112</v>
      </c>
    </row>
    <row r="45" spans="1:28" x14ac:dyDescent="0.3">
      <c r="A45" s="1" t="s">
        <v>46</v>
      </c>
      <c r="B45" s="1" t="s">
        <v>59</v>
      </c>
      <c r="C45" s="27" t="s">
        <v>96</v>
      </c>
      <c r="D45" s="38">
        <v>35</v>
      </c>
      <c r="E45" s="27">
        <v>37</v>
      </c>
      <c r="F45" s="27">
        <v>7</v>
      </c>
      <c r="G45" s="27">
        <v>14</v>
      </c>
      <c r="H45" s="27"/>
      <c r="I45" s="27"/>
      <c r="J45" s="27">
        <v>1</v>
      </c>
      <c r="K45" s="27">
        <v>6</v>
      </c>
      <c r="L45" s="27">
        <v>9</v>
      </c>
      <c r="M45" s="27">
        <v>5</v>
      </c>
      <c r="N45" s="27">
        <f>SUM(L45:M45)</f>
        <v>14</v>
      </c>
      <c r="O45" s="39">
        <v>1</v>
      </c>
      <c r="P45" s="39">
        <v>3</v>
      </c>
      <c r="Q45" s="39">
        <v>6</v>
      </c>
      <c r="R45" s="39">
        <v>1</v>
      </c>
      <c r="S45" s="39">
        <v>0</v>
      </c>
      <c r="T45" s="39">
        <f>(H45*3)+((F45-H45)*2)+J45</f>
        <v>15</v>
      </c>
      <c r="U45" s="40">
        <f t="shared" si="4"/>
        <v>0.97297297297297303</v>
      </c>
      <c r="V45" s="22">
        <v>379</v>
      </c>
      <c r="W45" s="22" t="s">
        <v>86</v>
      </c>
      <c r="X45" s="22" t="s">
        <v>87</v>
      </c>
      <c r="Y45" s="74">
        <v>1026</v>
      </c>
      <c r="Z45" s="41"/>
      <c r="AA45" s="1" t="s">
        <v>88</v>
      </c>
      <c r="AB45" s="28" t="s">
        <v>112</v>
      </c>
    </row>
    <row r="46" spans="1:28" x14ac:dyDescent="0.3">
      <c r="A46" s="1" t="s">
        <v>46</v>
      </c>
      <c r="B46" s="1" t="s">
        <v>59</v>
      </c>
      <c r="C46" s="27" t="s">
        <v>97</v>
      </c>
      <c r="D46" s="38">
        <v>40</v>
      </c>
      <c r="E46" s="27">
        <v>7</v>
      </c>
      <c r="F46" s="27">
        <v>0</v>
      </c>
      <c r="G46" s="27">
        <v>1</v>
      </c>
      <c r="H46" s="27"/>
      <c r="I46" s="27"/>
      <c r="J46" s="27">
        <v>1</v>
      </c>
      <c r="K46" s="27">
        <v>2</v>
      </c>
      <c r="L46" s="27">
        <v>0</v>
      </c>
      <c r="M46" s="27">
        <v>0</v>
      </c>
      <c r="N46" s="27">
        <f>SUM(L46:M46)</f>
        <v>0</v>
      </c>
      <c r="O46" s="39">
        <v>0</v>
      </c>
      <c r="P46" s="39">
        <v>0</v>
      </c>
      <c r="Q46" s="39">
        <v>0</v>
      </c>
      <c r="R46" s="39">
        <v>3</v>
      </c>
      <c r="S46" s="39">
        <v>0</v>
      </c>
      <c r="T46" s="39">
        <f>(H46*3)+((F46-H46)*2)+J46</f>
        <v>1</v>
      </c>
      <c r="U46" s="40">
        <f t="shared" si="4"/>
        <v>-0.2857142857142857</v>
      </c>
      <c r="V46" s="22">
        <v>379</v>
      </c>
      <c r="W46" s="22" t="s">
        <v>86</v>
      </c>
      <c r="X46" s="22" t="s">
        <v>87</v>
      </c>
      <c r="Y46" s="74">
        <v>1026</v>
      </c>
      <c r="Z46" s="41"/>
      <c r="AA46" s="1" t="s">
        <v>88</v>
      </c>
      <c r="AB46" s="28" t="s">
        <v>112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 t="shared" ref="E47:T47" si="5">SUM(E35:E46)</f>
        <v>240</v>
      </c>
      <c r="F47" s="44">
        <f t="shared" si="5"/>
        <v>32</v>
      </c>
      <c r="G47" s="44">
        <f t="shared" si="5"/>
        <v>81</v>
      </c>
      <c r="H47" s="44">
        <f t="shared" si="5"/>
        <v>0</v>
      </c>
      <c r="I47" s="44">
        <f t="shared" si="5"/>
        <v>0</v>
      </c>
      <c r="J47" s="44">
        <f t="shared" si="5"/>
        <v>23</v>
      </c>
      <c r="K47" s="44">
        <f t="shared" si="5"/>
        <v>40</v>
      </c>
      <c r="L47" s="44">
        <f t="shared" si="5"/>
        <v>24</v>
      </c>
      <c r="M47" s="44">
        <f t="shared" si="5"/>
        <v>37</v>
      </c>
      <c r="N47" s="44">
        <f t="shared" si="5"/>
        <v>61</v>
      </c>
      <c r="O47" s="44">
        <f t="shared" si="5"/>
        <v>17</v>
      </c>
      <c r="P47" s="44">
        <f t="shared" si="5"/>
        <v>24</v>
      </c>
      <c r="Q47" s="44">
        <f t="shared" si="5"/>
        <v>13</v>
      </c>
      <c r="R47" s="44">
        <f t="shared" si="5"/>
        <v>40</v>
      </c>
      <c r="S47" s="44">
        <f t="shared" si="5"/>
        <v>0</v>
      </c>
      <c r="T47" s="44">
        <f t="shared" si="5"/>
        <v>87</v>
      </c>
      <c r="U47" s="45">
        <f>((T47+Q47+N47-R47)+(O47*2))/E47</f>
        <v>0.64583333333333337</v>
      </c>
      <c r="V47" s="46">
        <v>379</v>
      </c>
      <c r="W47" s="46" t="s">
        <v>86</v>
      </c>
      <c r="X47" s="46" t="s">
        <v>87</v>
      </c>
      <c r="Y47" s="75">
        <v>1026</v>
      </c>
      <c r="Z47" s="47"/>
      <c r="AA47" s="43" t="s">
        <v>88</v>
      </c>
      <c r="AB47" s="78" t="s">
        <v>112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0.39506172839506171</v>
      </c>
      <c r="H48" s="27"/>
      <c r="I48" s="1"/>
      <c r="J48" s="48" t="s">
        <v>42</v>
      </c>
      <c r="K48" s="50">
        <f>J47/K47</f>
        <v>0.57499999999999996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820B-B22A-4E66-B61A-C38880702727}">
  <sheetPr>
    <tabColor rgb="FFFF0000"/>
  </sheetPr>
  <dimension ref="A1:AB51"/>
  <sheetViews>
    <sheetView workbookViewId="0">
      <selection activeCell="F42" sqref="F42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195</v>
      </c>
      <c r="D4" s="7" t="s">
        <v>5</v>
      </c>
      <c r="E4" s="8"/>
      <c r="F4" s="5"/>
      <c r="G4" s="1"/>
      <c r="J4" s="15" t="s">
        <v>265</v>
      </c>
      <c r="K4" s="16" t="s">
        <v>45</v>
      </c>
      <c r="L4" s="17"/>
      <c r="M4" s="18"/>
      <c r="N4" s="19">
        <v>29</v>
      </c>
      <c r="O4" s="19">
        <v>20</v>
      </c>
      <c r="P4" s="19">
        <v>31</v>
      </c>
      <c r="Q4" s="19">
        <v>23</v>
      </c>
      <c r="R4" s="66"/>
      <c r="S4" s="21">
        <f>SUM(N4:R4)</f>
        <v>103</v>
      </c>
      <c r="T4" s="22">
        <v>381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266</v>
      </c>
      <c r="K5" s="16" t="s">
        <v>66</v>
      </c>
      <c r="L5" s="17"/>
      <c r="M5" s="18"/>
      <c r="N5" s="19">
        <v>20</v>
      </c>
      <c r="O5" s="19">
        <v>21</v>
      </c>
      <c r="P5" s="19">
        <v>31</v>
      </c>
      <c r="Q5" s="19">
        <v>23</v>
      </c>
      <c r="R5" s="20"/>
      <c r="S5" s="21">
        <f>SUM(N5:R5)</f>
        <v>95</v>
      </c>
      <c r="T5" s="22">
        <v>381</v>
      </c>
      <c r="U5" s="1"/>
      <c r="V5" s="1"/>
      <c r="W5" s="1"/>
    </row>
    <row r="6" spans="1:28" x14ac:dyDescent="0.3">
      <c r="C6" s="23">
        <v>1087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381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50</v>
      </c>
      <c r="E13" s="27" t="s">
        <v>395</v>
      </c>
      <c r="F13" s="27"/>
      <c r="G13" s="27"/>
      <c r="H13" s="27"/>
      <c r="I13" s="27"/>
      <c r="J13" s="27"/>
      <c r="K13" s="27"/>
      <c r="L13" s="87"/>
      <c r="M13" s="27"/>
      <c r="N13" s="27"/>
      <c r="O13" s="27"/>
      <c r="P13" s="39"/>
      <c r="Q13" s="87"/>
      <c r="R13" s="87"/>
      <c r="S13" s="87"/>
      <c r="T13" s="27"/>
      <c r="U13" s="40" t="str">
        <f>IFERROR(((T13+Q13+N13-R13)+(O13*2))/E13,"")</f>
        <v/>
      </c>
      <c r="V13" s="22">
        <v>381</v>
      </c>
      <c r="W13" s="22" t="s">
        <v>81</v>
      </c>
      <c r="X13" s="22" t="s">
        <v>87</v>
      </c>
      <c r="Y13" s="74">
        <v>1087</v>
      </c>
      <c r="Z13" s="41" t="s">
        <v>368</v>
      </c>
      <c r="AA13" s="1" t="s">
        <v>83</v>
      </c>
      <c r="AB13" s="28" t="s">
        <v>267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40</v>
      </c>
      <c r="E14" s="27">
        <v>23</v>
      </c>
      <c r="F14" s="27">
        <v>0</v>
      </c>
      <c r="G14" s="27">
        <v>11</v>
      </c>
      <c r="H14" s="27"/>
      <c r="I14" s="27"/>
      <c r="J14" s="27">
        <v>0</v>
      </c>
      <c r="K14" s="27">
        <v>2</v>
      </c>
      <c r="L14" s="87"/>
      <c r="M14" s="27">
        <v>9</v>
      </c>
      <c r="N14" s="27">
        <f t="shared" ref="N14:N23" si="0">SUM(L14:M14)</f>
        <v>9</v>
      </c>
      <c r="O14" s="39">
        <v>3</v>
      </c>
      <c r="P14" s="39">
        <v>1</v>
      </c>
      <c r="Q14" s="88"/>
      <c r="R14" s="88"/>
      <c r="S14" s="88"/>
      <c r="T14" s="27">
        <f t="shared" ref="T14:T23" si="1">+(F14*2)+J14</f>
        <v>0</v>
      </c>
      <c r="U14" s="40">
        <f t="shared" ref="U14:U23" si="2">IFERROR(((T14+Q14+N14-R14)+(O14*2))/E14,"")</f>
        <v>0.65217391304347827</v>
      </c>
      <c r="V14" s="22">
        <v>381</v>
      </c>
      <c r="W14" s="22" t="s">
        <v>81</v>
      </c>
      <c r="X14" s="22" t="s">
        <v>87</v>
      </c>
      <c r="Y14" s="74">
        <v>1087</v>
      </c>
      <c r="Z14" s="41" t="s">
        <v>368</v>
      </c>
      <c r="AA14" s="1" t="s">
        <v>83</v>
      </c>
      <c r="AB14" s="28" t="s">
        <v>267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32</v>
      </c>
      <c r="E15" s="27">
        <v>6</v>
      </c>
      <c r="F15" s="27">
        <v>1</v>
      </c>
      <c r="G15" s="27">
        <v>1</v>
      </c>
      <c r="H15" s="27"/>
      <c r="I15" s="27"/>
      <c r="J15" s="27">
        <v>2</v>
      </c>
      <c r="K15" s="27">
        <v>3</v>
      </c>
      <c r="L15" s="87"/>
      <c r="M15" s="27">
        <v>1</v>
      </c>
      <c r="N15" s="27">
        <f t="shared" si="0"/>
        <v>1</v>
      </c>
      <c r="O15" s="39">
        <v>0</v>
      </c>
      <c r="P15" s="39">
        <v>1</v>
      </c>
      <c r="Q15" s="88"/>
      <c r="R15" s="88"/>
      <c r="S15" s="88"/>
      <c r="T15" s="27">
        <f t="shared" si="1"/>
        <v>4</v>
      </c>
      <c r="U15" s="40">
        <f t="shared" si="2"/>
        <v>0.83333333333333337</v>
      </c>
      <c r="V15" s="22">
        <v>381</v>
      </c>
      <c r="W15" s="22" t="s">
        <v>81</v>
      </c>
      <c r="X15" s="22" t="s">
        <v>87</v>
      </c>
      <c r="Y15" s="74">
        <v>1087</v>
      </c>
      <c r="Z15" s="41" t="s">
        <v>368</v>
      </c>
      <c r="AA15" s="1" t="s">
        <v>83</v>
      </c>
      <c r="AB15" s="28" t="s">
        <v>267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43</v>
      </c>
      <c r="E16" s="27">
        <v>38</v>
      </c>
      <c r="F16" s="27">
        <v>7</v>
      </c>
      <c r="G16" s="27">
        <v>11</v>
      </c>
      <c r="H16" s="27"/>
      <c r="I16" s="27"/>
      <c r="J16" s="27">
        <v>3</v>
      </c>
      <c r="K16" s="27">
        <v>4</v>
      </c>
      <c r="L16" s="87"/>
      <c r="M16" s="27">
        <v>8</v>
      </c>
      <c r="N16" s="27">
        <f t="shared" si="0"/>
        <v>8</v>
      </c>
      <c r="O16" s="39">
        <v>0</v>
      </c>
      <c r="P16" s="39">
        <v>5</v>
      </c>
      <c r="Q16" s="88"/>
      <c r="R16" s="88"/>
      <c r="S16" s="88"/>
      <c r="T16" s="27">
        <f t="shared" si="1"/>
        <v>17</v>
      </c>
      <c r="U16" s="40">
        <f t="shared" si="2"/>
        <v>0.65789473684210531</v>
      </c>
      <c r="V16" s="22">
        <v>381</v>
      </c>
      <c r="W16" s="22" t="s">
        <v>81</v>
      </c>
      <c r="X16" s="22" t="s">
        <v>87</v>
      </c>
      <c r="Y16" s="74">
        <v>1087</v>
      </c>
      <c r="Z16" s="41" t="s">
        <v>368</v>
      </c>
      <c r="AA16" s="1" t="s">
        <v>83</v>
      </c>
      <c r="AB16" s="28" t="s">
        <v>267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10</v>
      </c>
      <c r="E17" s="27">
        <v>44</v>
      </c>
      <c r="F17" s="27">
        <v>14</v>
      </c>
      <c r="G17" s="27">
        <v>18</v>
      </c>
      <c r="H17" s="27"/>
      <c r="I17" s="27"/>
      <c r="J17" s="27">
        <v>1</v>
      </c>
      <c r="K17" s="27">
        <v>2</v>
      </c>
      <c r="L17" s="87"/>
      <c r="M17" s="27">
        <v>8</v>
      </c>
      <c r="N17" s="27">
        <f t="shared" si="0"/>
        <v>8</v>
      </c>
      <c r="O17" s="39">
        <v>5</v>
      </c>
      <c r="P17" s="39">
        <v>2</v>
      </c>
      <c r="Q17" s="88"/>
      <c r="R17" s="88"/>
      <c r="S17" s="88"/>
      <c r="T17" s="27">
        <f t="shared" si="1"/>
        <v>29</v>
      </c>
      <c r="U17" s="40">
        <f t="shared" si="2"/>
        <v>1.0681818181818181</v>
      </c>
      <c r="V17" s="22">
        <v>381</v>
      </c>
      <c r="W17" s="22" t="s">
        <v>81</v>
      </c>
      <c r="X17" s="22" t="s">
        <v>87</v>
      </c>
      <c r="Y17" s="74">
        <v>1087</v>
      </c>
      <c r="Z17" s="41" t="s">
        <v>368</v>
      </c>
      <c r="AA17" s="1" t="s">
        <v>83</v>
      </c>
      <c r="AB17" s="28" t="s">
        <v>267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33</v>
      </c>
      <c r="E18" s="27">
        <v>4</v>
      </c>
      <c r="F18" s="27">
        <v>0</v>
      </c>
      <c r="G18" s="27">
        <v>3</v>
      </c>
      <c r="H18" s="27"/>
      <c r="I18" s="27"/>
      <c r="J18" s="27">
        <v>2</v>
      </c>
      <c r="K18" s="27">
        <v>2</v>
      </c>
      <c r="L18" s="87"/>
      <c r="M18" s="27">
        <v>0</v>
      </c>
      <c r="N18" s="27">
        <f t="shared" si="0"/>
        <v>0</v>
      </c>
      <c r="O18" s="39">
        <v>0</v>
      </c>
      <c r="P18" s="39">
        <v>0</v>
      </c>
      <c r="Q18" s="88"/>
      <c r="R18" s="88"/>
      <c r="S18" s="88"/>
      <c r="T18" s="27">
        <f t="shared" si="1"/>
        <v>2</v>
      </c>
      <c r="U18" s="40">
        <f t="shared" si="2"/>
        <v>0.5</v>
      </c>
      <c r="V18" s="22">
        <v>381</v>
      </c>
      <c r="W18" s="22" t="s">
        <v>81</v>
      </c>
      <c r="X18" s="22" t="s">
        <v>87</v>
      </c>
      <c r="Y18" s="74">
        <v>1087</v>
      </c>
      <c r="Z18" s="41" t="s">
        <v>368</v>
      </c>
      <c r="AA18" s="1" t="s">
        <v>83</v>
      </c>
      <c r="AB18" s="28" t="s">
        <v>267</v>
      </c>
    </row>
    <row r="19" spans="1:28" x14ac:dyDescent="0.3">
      <c r="A19" s="1" t="s">
        <v>65</v>
      </c>
      <c r="B19" s="1" t="s">
        <v>46</v>
      </c>
      <c r="C19" s="27" t="s">
        <v>57</v>
      </c>
      <c r="D19" s="38">
        <v>51</v>
      </c>
      <c r="E19" s="27">
        <v>29</v>
      </c>
      <c r="F19" s="27">
        <v>7</v>
      </c>
      <c r="G19" s="27">
        <v>14</v>
      </c>
      <c r="H19" s="27"/>
      <c r="I19" s="27"/>
      <c r="J19" s="27">
        <v>1</v>
      </c>
      <c r="K19" s="27">
        <v>1</v>
      </c>
      <c r="L19" s="87"/>
      <c r="M19" s="27">
        <v>3</v>
      </c>
      <c r="N19" s="27">
        <f t="shared" si="0"/>
        <v>3</v>
      </c>
      <c r="O19" s="39">
        <v>1</v>
      </c>
      <c r="P19" s="39">
        <v>1</v>
      </c>
      <c r="Q19" s="88"/>
      <c r="R19" s="88"/>
      <c r="S19" s="88"/>
      <c r="T19" s="27">
        <f t="shared" si="1"/>
        <v>15</v>
      </c>
      <c r="U19" s="40">
        <f t="shared" si="2"/>
        <v>0.68965517241379315</v>
      </c>
      <c r="V19" s="22">
        <v>381</v>
      </c>
      <c r="W19" s="22" t="s">
        <v>81</v>
      </c>
      <c r="X19" s="22" t="s">
        <v>87</v>
      </c>
      <c r="Y19" s="74">
        <v>1087</v>
      </c>
      <c r="Z19" s="41" t="s">
        <v>368</v>
      </c>
      <c r="AA19" s="1" t="s">
        <v>83</v>
      </c>
      <c r="AB19" s="28" t="s">
        <v>267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11</v>
      </c>
      <c r="E20" s="27">
        <v>45</v>
      </c>
      <c r="F20" s="27">
        <v>5</v>
      </c>
      <c r="G20" s="27">
        <v>10</v>
      </c>
      <c r="H20" s="27"/>
      <c r="I20" s="27"/>
      <c r="J20" s="27">
        <v>7</v>
      </c>
      <c r="K20" s="27">
        <v>11</v>
      </c>
      <c r="L20" s="87"/>
      <c r="M20" s="27">
        <v>6</v>
      </c>
      <c r="N20" s="27">
        <f t="shared" si="0"/>
        <v>6</v>
      </c>
      <c r="O20" s="39">
        <v>5</v>
      </c>
      <c r="P20" s="39">
        <v>1</v>
      </c>
      <c r="Q20" s="88"/>
      <c r="R20" s="88"/>
      <c r="S20" s="88"/>
      <c r="T20" s="27">
        <f t="shared" si="1"/>
        <v>17</v>
      </c>
      <c r="U20" s="40">
        <f t="shared" si="2"/>
        <v>0.73333333333333328</v>
      </c>
      <c r="V20" s="22">
        <v>381</v>
      </c>
      <c r="W20" s="22" t="s">
        <v>81</v>
      </c>
      <c r="X20" s="22" t="s">
        <v>87</v>
      </c>
      <c r="Y20" s="74">
        <v>1087</v>
      </c>
      <c r="Z20" s="41" t="s">
        <v>368</v>
      </c>
      <c r="AA20" s="1" t="s">
        <v>83</v>
      </c>
      <c r="AB20" s="28" t="s">
        <v>267</v>
      </c>
    </row>
    <row r="21" spans="1:28" x14ac:dyDescent="0.3">
      <c r="A21" s="1" t="s">
        <v>65</v>
      </c>
      <c r="B21" s="1" t="s">
        <v>46</v>
      </c>
      <c r="C21" s="27" t="s">
        <v>56</v>
      </c>
      <c r="D21" s="38">
        <v>8</v>
      </c>
      <c r="E21" s="27">
        <v>6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87"/>
      <c r="M21" s="27">
        <v>0</v>
      </c>
      <c r="N21" s="27">
        <f t="shared" si="0"/>
        <v>0</v>
      </c>
      <c r="O21" s="39">
        <v>0</v>
      </c>
      <c r="P21" s="39">
        <v>0</v>
      </c>
      <c r="Q21" s="88"/>
      <c r="R21" s="88"/>
      <c r="S21" s="88"/>
      <c r="T21" s="27">
        <f t="shared" si="1"/>
        <v>0</v>
      </c>
      <c r="U21" s="40">
        <f t="shared" si="2"/>
        <v>0</v>
      </c>
      <c r="V21" s="22">
        <v>381</v>
      </c>
      <c r="W21" s="22" t="s">
        <v>81</v>
      </c>
      <c r="X21" s="22" t="s">
        <v>87</v>
      </c>
      <c r="Y21" s="74">
        <v>1087</v>
      </c>
      <c r="Z21" s="41" t="s">
        <v>368</v>
      </c>
      <c r="AA21" s="1" t="s">
        <v>83</v>
      </c>
      <c r="AB21" s="28" t="s">
        <v>267</v>
      </c>
    </row>
    <row r="22" spans="1:28" x14ac:dyDescent="0.3">
      <c r="A22" s="1" t="s">
        <v>65</v>
      </c>
      <c r="B22" s="1" t="s">
        <v>46</v>
      </c>
      <c r="C22" s="27" t="s">
        <v>58</v>
      </c>
      <c r="D22" s="38">
        <v>22</v>
      </c>
      <c r="E22" s="27">
        <v>36</v>
      </c>
      <c r="F22" s="27">
        <v>7</v>
      </c>
      <c r="G22" s="27">
        <v>16</v>
      </c>
      <c r="H22" s="27"/>
      <c r="I22" s="27"/>
      <c r="J22" s="27">
        <v>3</v>
      </c>
      <c r="K22" s="27">
        <v>4</v>
      </c>
      <c r="L22" s="87"/>
      <c r="M22" s="27">
        <v>4</v>
      </c>
      <c r="N22" s="27">
        <f t="shared" si="0"/>
        <v>4</v>
      </c>
      <c r="O22" s="39">
        <v>2</v>
      </c>
      <c r="P22" s="39">
        <v>2</v>
      </c>
      <c r="Q22" s="88"/>
      <c r="R22" s="88"/>
      <c r="S22" s="88"/>
      <c r="T22" s="27">
        <f t="shared" si="1"/>
        <v>17</v>
      </c>
      <c r="U22" s="40">
        <f t="shared" si="2"/>
        <v>0.69444444444444442</v>
      </c>
      <c r="V22" s="22">
        <v>381</v>
      </c>
      <c r="W22" s="22" t="s">
        <v>81</v>
      </c>
      <c r="X22" s="22" t="s">
        <v>87</v>
      </c>
      <c r="Y22" s="74">
        <v>1087</v>
      </c>
      <c r="Z22" s="41" t="s">
        <v>368</v>
      </c>
      <c r="AA22" s="1" t="s">
        <v>83</v>
      </c>
      <c r="AB22" s="28" t="s">
        <v>267</v>
      </c>
    </row>
    <row r="23" spans="1:28" x14ac:dyDescent="0.3">
      <c r="A23" s="1" t="s">
        <v>65</v>
      </c>
      <c r="B23" s="1" t="s">
        <v>46</v>
      </c>
      <c r="C23" s="27" t="s">
        <v>55</v>
      </c>
      <c r="D23" s="38">
        <v>1</v>
      </c>
      <c r="E23" s="27">
        <v>9</v>
      </c>
      <c r="F23" s="27">
        <v>1</v>
      </c>
      <c r="G23" s="27">
        <v>2</v>
      </c>
      <c r="H23" s="27"/>
      <c r="I23" s="27"/>
      <c r="J23" s="27">
        <v>0</v>
      </c>
      <c r="K23" s="27">
        <v>0</v>
      </c>
      <c r="L23" s="87"/>
      <c r="M23" s="27">
        <v>0</v>
      </c>
      <c r="N23" s="27">
        <f t="shared" si="0"/>
        <v>0</v>
      </c>
      <c r="O23" s="39">
        <v>0</v>
      </c>
      <c r="P23" s="39">
        <v>0</v>
      </c>
      <c r="Q23" s="88"/>
      <c r="R23" s="88"/>
      <c r="S23" s="88"/>
      <c r="T23" s="27">
        <f t="shared" si="1"/>
        <v>2</v>
      </c>
      <c r="U23" s="40">
        <f t="shared" si="2"/>
        <v>0.22222222222222221</v>
      </c>
      <c r="V23" s="22">
        <v>381</v>
      </c>
      <c r="W23" s="22" t="s">
        <v>81</v>
      </c>
      <c r="X23" s="22" t="s">
        <v>87</v>
      </c>
      <c r="Y23" s="74">
        <v>1087</v>
      </c>
      <c r="Z23" s="41" t="s">
        <v>368</v>
      </c>
      <c r="AA23" s="1" t="s">
        <v>83</v>
      </c>
      <c r="AB23" s="28" t="s">
        <v>267</v>
      </c>
    </row>
    <row r="24" spans="1:28" x14ac:dyDescent="0.3">
      <c r="A24" s="1" t="s">
        <v>65</v>
      </c>
      <c r="B24" s="1" t="s">
        <v>46</v>
      </c>
      <c r="C24" s="55" t="s">
        <v>39</v>
      </c>
      <c r="D24" s="1"/>
      <c r="E24" s="55"/>
      <c r="F24" s="55"/>
      <c r="G24" s="55"/>
      <c r="H24" s="55"/>
      <c r="I24" s="55"/>
      <c r="J24" s="55"/>
      <c r="K24" s="55"/>
      <c r="L24" s="55"/>
      <c r="M24" s="55"/>
      <c r="N24" s="27"/>
      <c r="O24" s="42"/>
      <c r="P24" s="42"/>
      <c r="Q24" s="55">
        <v>10</v>
      </c>
      <c r="R24" s="55">
        <v>14</v>
      </c>
      <c r="S24" s="42"/>
      <c r="T24" s="27"/>
      <c r="U24" s="40" t="str">
        <f>_xlfn.IFNA("",((T24+Q24+N24-R24)+(O24*2))/E24)</f>
        <v/>
      </c>
      <c r="V24" s="22">
        <v>381</v>
      </c>
      <c r="W24" s="22" t="s">
        <v>81</v>
      </c>
      <c r="X24" s="22" t="s">
        <v>87</v>
      </c>
      <c r="Y24" s="74">
        <v>1087</v>
      </c>
      <c r="Z24" s="41" t="s">
        <v>368</v>
      </c>
      <c r="AA24" s="1" t="s">
        <v>83</v>
      </c>
      <c r="AB24" s="28" t="s">
        <v>267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86</v>
      </c>
      <c r="H25" s="44">
        <f t="shared" si="3"/>
        <v>0</v>
      </c>
      <c r="I25" s="44">
        <f t="shared" si="3"/>
        <v>0</v>
      </c>
      <c r="J25" s="44">
        <f t="shared" si="3"/>
        <v>19</v>
      </c>
      <c r="K25" s="44">
        <f t="shared" si="3"/>
        <v>29</v>
      </c>
      <c r="L25" s="44">
        <f t="shared" si="3"/>
        <v>0</v>
      </c>
      <c r="M25" s="44">
        <f t="shared" si="3"/>
        <v>39</v>
      </c>
      <c r="N25" s="44">
        <f t="shared" si="3"/>
        <v>39</v>
      </c>
      <c r="O25" s="44">
        <f t="shared" si="3"/>
        <v>16</v>
      </c>
      <c r="P25" s="44">
        <f t="shared" si="3"/>
        <v>13</v>
      </c>
      <c r="Q25" s="44">
        <f t="shared" si="3"/>
        <v>10</v>
      </c>
      <c r="R25" s="44">
        <f t="shared" si="3"/>
        <v>14</v>
      </c>
      <c r="S25" s="44">
        <f t="shared" si="3"/>
        <v>0</v>
      </c>
      <c r="T25" s="44">
        <f t="shared" si="3"/>
        <v>103</v>
      </c>
      <c r="U25" s="45">
        <f>((T25+Q25+N25-R25)+(O25*2))/E25</f>
        <v>0.70833333333333337</v>
      </c>
      <c r="V25" s="46">
        <v>381</v>
      </c>
      <c r="W25" s="46" t="s">
        <v>81</v>
      </c>
      <c r="X25" s="46" t="s">
        <v>87</v>
      </c>
      <c r="Y25" s="75">
        <v>1087</v>
      </c>
      <c r="Z25" s="47" t="s">
        <v>269</v>
      </c>
      <c r="AA25" s="43" t="s">
        <v>83</v>
      </c>
      <c r="AB25" s="78" t="s">
        <v>267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0.48837209302325579</v>
      </c>
      <c r="H26" s="27"/>
      <c r="I26" s="1"/>
      <c r="J26" s="48" t="s">
        <v>42</v>
      </c>
      <c r="K26" s="50">
        <f>J25/K25</f>
        <v>0.65517241379310343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157</v>
      </c>
      <c r="D35" s="38">
        <v>21</v>
      </c>
      <c r="E35" s="27" t="s">
        <v>471</v>
      </c>
      <c r="F35" s="27"/>
      <c r="G35" s="27"/>
      <c r="H35" s="27"/>
      <c r="I35" s="27"/>
      <c r="J35" s="27"/>
      <c r="K35" s="27"/>
      <c r="L35" s="87"/>
      <c r="M35" s="27"/>
      <c r="N35" s="27"/>
      <c r="O35" s="27"/>
      <c r="P35" s="39"/>
      <c r="Q35" s="87"/>
      <c r="R35" s="87"/>
      <c r="S35" s="87"/>
      <c r="T35" s="27"/>
      <c r="U35" s="40" t="str">
        <f>IFERROR(((T35+Q35+N35-R35)+(O35*2))/E35,"")</f>
        <v/>
      </c>
      <c r="V35" s="22">
        <v>381</v>
      </c>
      <c r="W35" s="22" t="s">
        <v>86</v>
      </c>
      <c r="X35" s="22" t="s">
        <v>82</v>
      </c>
      <c r="Y35" s="74">
        <v>1087</v>
      </c>
      <c r="Z35" s="41"/>
      <c r="AA35" s="1" t="s">
        <v>158</v>
      </c>
      <c r="AB35" s="28" t="s">
        <v>268</v>
      </c>
    </row>
    <row r="36" spans="1:28" x14ac:dyDescent="0.3">
      <c r="A36" s="1" t="s">
        <v>46</v>
      </c>
      <c r="B36" s="1" t="s">
        <v>65</v>
      </c>
      <c r="C36" s="27" t="s">
        <v>359</v>
      </c>
      <c r="D36" s="38">
        <v>24</v>
      </c>
      <c r="E36" s="27">
        <v>25</v>
      </c>
      <c r="F36" s="27">
        <v>2</v>
      </c>
      <c r="G36" s="27">
        <v>5</v>
      </c>
      <c r="H36" s="27"/>
      <c r="I36" s="27"/>
      <c r="J36" s="27">
        <v>0</v>
      </c>
      <c r="K36" s="27">
        <v>0</v>
      </c>
      <c r="L36" s="87"/>
      <c r="M36" s="27">
        <v>3</v>
      </c>
      <c r="N36" s="27">
        <f t="shared" ref="N36:N44" si="4">SUM(L36:M36)</f>
        <v>3</v>
      </c>
      <c r="O36" s="39">
        <v>1</v>
      </c>
      <c r="P36" s="39">
        <v>5</v>
      </c>
      <c r="Q36" s="88"/>
      <c r="R36" s="88"/>
      <c r="S36" s="88"/>
      <c r="T36" s="27">
        <f t="shared" ref="T36:T44" si="5">+(F36*2)+J36</f>
        <v>4</v>
      </c>
      <c r="U36" s="40">
        <f t="shared" ref="U36:U44" si="6">IFERROR(((T36+Q36+N36-R36)+(O36*2))/E36,"")</f>
        <v>0.36</v>
      </c>
      <c r="V36" s="22">
        <v>381</v>
      </c>
      <c r="W36" s="22" t="s">
        <v>86</v>
      </c>
      <c r="X36" s="22" t="s">
        <v>82</v>
      </c>
      <c r="Y36" s="74">
        <v>1087</v>
      </c>
      <c r="Z36" s="41"/>
      <c r="AA36" s="1" t="s">
        <v>158</v>
      </c>
      <c r="AB36" s="28" t="s">
        <v>268</v>
      </c>
    </row>
    <row r="37" spans="1:28" x14ac:dyDescent="0.3">
      <c r="A37" s="1" t="s">
        <v>46</v>
      </c>
      <c r="B37" s="1" t="s">
        <v>65</v>
      </c>
      <c r="C37" s="27" t="s">
        <v>160</v>
      </c>
      <c r="D37" s="38">
        <v>32</v>
      </c>
      <c r="E37" s="27">
        <v>29</v>
      </c>
      <c r="F37" s="27">
        <v>5</v>
      </c>
      <c r="G37" s="27">
        <v>9</v>
      </c>
      <c r="H37" s="27"/>
      <c r="I37" s="27"/>
      <c r="J37" s="27">
        <v>0</v>
      </c>
      <c r="K37" s="27">
        <v>1</v>
      </c>
      <c r="L37" s="87"/>
      <c r="M37" s="27">
        <v>7</v>
      </c>
      <c r="N37" s="27">
        <f t="shared" si="4"/>
        <v>7</v>
      </c>
      <c r="O37" s="39">
        <v>8</v>
      </c>
      <c r="P37" s="39">
        <v>0</v>
      </c>
      <c r="Q37" s="88"/>
      <c r="R37" s="88"/>
      <c r="S37" s="88"/>
      <c r="T37" s="27">
        <f t="shared" si="5"/>
        <v>10</v>
      </c>
      <c r="U37" s="40">
        <f t="shared" si="6"/>
        <v>1.1379310344827587</v>
      </c>
      <c r="V37" s="22">
        <v>381</v>
      </c>
      <c r="W37" s="22" t="s">
        <v>86</v>
      </c>
      <c r="X37" s="22" t="s">
        <v>82</v>
      </c>
      <c r="Y37" s="74">
        <v>1087</v>
      </c>
      <c r="Z37" s="41"/>
      <c r="AA37" s="1" t="s">
        <v>158</v>
      </c>
      <c r="AB37" s="28" t="s">
        <v>268</v>
      </c>
    </row>
    <row r="38" spans="1:28" x14ac:dyDescent="0.3">
      <c r="A38" s="1" t="s">
        <v>46</v>
      </c>
      <c r="B38" s="1" t="s">
        <v>65</v>
      </c>
      <c r="C38" s="27" t="s">
        <v>162</v>
      </c>
      <c r="D38" s="38">
        <v>15</v>
      </c>
      <c r="E38" s="27">
        <v>39</v>
      </c>
      <c r="F38" s="27">
        <v>10</v>
      </c>
      <c r="G38" s="27">
        <v>19</v>
      </c>
      <c r="H38" s="27"/>
      <c r="I38" s="27"/>
      <c r="J38" s="27">
        <v>7</v>
      </c>
      <c r="K38" s="27">
        <v>8</v>
      </c>
      <c r="L38" s="87"/>
      <c r="M38" s="27">
        <v>13</v>
      </c>
      <c r="N38" s="27">
        <f t="shared" si="4"/>
        <v>13</v>
      </c>
      <c r="O38" s="39">
        <v>3</v>
      </c>
      <c r="P38" s="39">
        <v>3</v>
      </c>
      <c r="Q38" s="88"/>
      <c r="R38" s="88"/>
      <c r="S38" s="88"/>
      <c r="T38" s="27">
        <f t="shared" si="5"/>
        <v>27</v>
      </c>
      <c r="U38" s="40">
        <f t="shared" si="6"/>
        <v>1.1794871794871795</v>
      </c>
      <c r="V38" s="22">
        <v>381</v>
      </c>
      <c r="W38" s="22" t="s">
        <v>86</v>
      </c>
      <c r="X38" s="22" t="s">
        <v>82</v>
      </c>
      <c r="Y38" s="74">
        <v>1087</v>
      </c>
      <c r="Z38" s="41"/>
      <c r="AA38" s="1" t="s">
        <v>158</v>
      </c>
      <c r="AB38" s="28" t="s">
        <v>268</v>
      </c>
    </row>
    <row r="39" spans="1:28" x14ac:dyDescent="0.3">
      <c r="A39" s="1" t="s">
        <v>46</v>
      </c>
      <c r="B39" s="1" t="s">
        <v>65</v>
      </c>
      <c r="C39" s="27" t="s">
        <v>163</v>
      </c>
      <c r="D39" s="38">
        <v>42</v>
      </c>
      <c r="E39" s="27">
        <v>23</v>
      </c>
      <c r="F39" s="27">
        <v>9</v>
      </c>
      <c r="G39" s="27">
        <v>16</v>
      </c>
      <c r="H39" s="27"/>
      <c r="I39" s="27"/>
      <c r="J39" s="27">
        <v>1</v>
      </c>
      <c r="K39" s="27">
        <v>2</v>
      </c>
      <c r="L39" s="87"/>
      <c r="M39" s="27">
        <v>6</v>
      </c>
      <c r="N39" s="27">
        <f t="shared" si="4"/>
        <v>6</v>
      </c>
      <c r="O39" s="39">
        <v>1</v>
      </c>
      <c r="P39" s="39">
        <v>5</v>
      </c>
      <c r="Q39" s="88"/>
      <c r="R39" s="88"/>
      <c r="S39" s="88"/>
      <c r="T39" s="27">
        <f t="shared" si="5"/>
        <v>19</v>
      </c>
      <c r="U39" s="40">
        <f t="shared" si="6"/>
        <v>1.173913043478261</v>
      </c>
      <c r="V39" s="22">
        <v>381</v>
      </c>
      <c r="W39" s="22" t="s">
        <v>86</v>
      </c>
      <c r="X39" s="22" t="s">
        <v>82</v>
      </c>
      <c r="Y39" s="74">
        <v>1087</v>
      </c>
      <c r="Z39" s="41"/>
      <c r="AA39" s="1" t="s">
        <v>158</v>
      </c>
      <c r="AB39" s="28" t="s">
        <v>268</v>
      </c>
    </row>
    <row r="40" spans="1:28" x14ac:dyDescent="0.3">
      <c r="A40" s="1" t="s">
        <v>46</v>
      </c>
      <c r="B40" s="1" t="s">
        <v>65</v>
      </c>
      <c r="C40" s="27" t="s">
        <v>164</v>
      </c>
      <c r="D40" s="38">
        <v>53</v>
      </c>
      <c r="E40" s="27">
        <v>28</v>
      </c>
      <c r="F40" s="27">
        <v>7</v>
      </c>
      <c r="G40" s="27">
        <v>10</v>
      </c>
      <c r="H40" s="27"/>
      <c r="I40" s="27"/>
      <c r="J40" s="27">
        <v>0</v>
      </c>
      <c r="K40" s="27">
        <v>0</v>
      </c>
      <c r="L40" s="87"/>
      <c r="M40" s="27">
        <v>1</v>
      </c>
      <c r="N40" s="27">
        <f t="shared" si="4"/>
        <v>1</v>
      </c>
      <c r="O40" s="39">
        <v>2</v>
      </c>
      <c r="P40" s="39">
        <v>5</v>
      </c>
      <c r="Q40" s="88"/>
      <c r="R40" s="88"/>
      <c r="S40" s="88"/>
      <c r="T40" s="27">
        <f t="shared" si="5"/>
        <v>14</v>
      </c>
      <c r="U40" s="40">
        <f t="shared" si="6"/>
        <v>0.6785714285714286</v>
      </c>
      <c r="V40" s="22">
        <v>381</v>
      </c>
      <c r="W40" s="22" t="s">
        <v>86</v>
      </c>
      <c r="X40" s="22" t="s">
        <v>82</v>
      </c>
      <c r="Y40" s="74">
        <v>1087</v>
      </c>
      <c r="Z40" s="41"/>
      <c r="AA40" s="1" t="s">
        <v>158</v>
      </c>
      <c r="AB40" s="28" t="s">
        <v>268</v>
      </c>
    </row>
    <row r="41" spans="1:28" x14ac:dyDescent="0.3">
      <c r="A41" s="1" t="s">
        <v>46</v>
      </c>
      <c r="B41" s="1" t="s">
        <v>65</v>
      </c>
      <c r="C41" s="27" t="s">
        <v>165</v>
      </c>
      <c r="D41" s="38">
        <v>33</v>
      </c>
      <c r="E41" s="27">
        <v>46</v>
      </c>
      <c r="F41" s="27">
        <v>0</v>
      </c>
      <c r="G41" s="27">
        <v>3</v>
      </c>
      <c r="H41" s="27"/>
      <c r="I41" s="27"/>
      <c r="J41" s="27">
        <v>3</v>
      </c>
      <c r="K41" s="27">
        <v>4</v>
      </c>
      <c r="L41" s="87"/>
      <c r="M41" s="27">
        <v>14</v>
      </c>
      <c r="N41" s="27">
        <f t="shared" si="4"/>
        <v>14</v>
      </c>
      <c r="O41" s="39">
        <v>3</v>
      </c>
      <c r="P41" s="39">
        <v>2</v>
      </c>
      <c r="Q41" s="88"/>
      <c r="R41" s="88"/>
      <c r="S41" s="88"/>
      <c r="T41" s="27">
        <f t="shared" si="5"/>
        <v>3</v>
      </c>
      <c r="U41" s="40">
        <f t="shared" si="6"/>
        <v>0.5</v>
      </c>
      <c r="V41" s="22">
        <v>381</v>
      </c>
      <c r="W41" s="22" t="s">
        <v>86</v>
      </c>
      <c r="X41" s="22" t="s">
        <v>82</v>
      </c>
      <c r="Y41" s="74">
        <v>1087</v>
      </c>
      <c r="Z41" s="41"/>
      <c r="AA41" s="1" t="s">
        <v>158</v>
      </c>
      <c r="AB41" s="28" t="s">
        <v>268</v>
      </c>
    </row>
    <row r="42" spans="1:28" x14ac:dyDescent="0.3">
      <c r="A42" s="1" t="s">
        <v>46</v>
      </c>
      <c r="B42" s="1" t="s">
        <v>65</v>
      </c>
      <c r="C42" s="27" t="s">
        <v>166</v>
      </c>
      <c r="D42" s="38">
        <v>25</v>
      </c>
      <c r="E42" s="27">
        <v>4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87"/>
      <c r="M42" s="27">
        <v>1</v>
      </c>
      <c r="N42" s="27">
        <f t="shared" si="4"/>
        <v>1</v>
      </c>
      <c r="O42" s="39">
        <v>0</v>
      </c>
      <c r="P42" s="39">
        <v>0</v>
      </c>
      <c r="Q42" s="88"/>
      <c r="R42" s="88"/>
      <c r="S42" s="88"/>
      <c r="T42" s="27">
        <f t="shared" si="5"/>
        <v>0</v>
      </c>
      <c r="U42" s="40">
        <f t="shared" si="6"/>
        <v>0.25</v>
      </c>
      <c r="V42" s="22">
        <v>381</v>
      </c>
      <c r="W42" s="22" t="s">
        <v>86</v>
      </c>
      <c r="X42" s="22" t="s">
        <v>82</v>
      </c>
      <c r="Y42" s="74">
        <v>1087</v>
      </c>
      <c r="Z42" s="41"/>
      <c r="AA42" s="1" t="s">
        <v>158</v>
      </c>
      <c r="AB42" s="28" t="s">
        <v>268</v>
      </c>
    </row>
    <row r="43" spans="1:28" x14ac:dyDescent="0.3">
      <c r="A43" s="1" t="s">
        <v>46</v>
      </c>
      <c r="B43" s="1" t="s">
        <v>65</v>
      </c>
      <c r="C43" s="27" t="s">
        <v>167</v>
      </c>
      <c r="D43" s="38">
        <v>12</v>
      </c>
      <c r="E43" s="27">
        <v>20</v>
      </c>
      <c r="F43" s="27">
        <v>3</v>
      </c>
      <c r="G43" s="27">
        <v>7</v>
      </c>
      <c r="H43" s="27"/>
      <c r="I43" s="27"/>
      <c r="J43" s="27">
        <v>0</v>
      </c>
      <c r="K43" s="27">
        <v>0</v>
      </c>
      <c r="L43" s="87"/>
      <c r="M43" s="27">
        <v>2</v>
      </c>
      <c r="N43" s="27">
        <f t="shared" si="4"/>
        <v>2</v>
      </c>
      <c r="O43" s="39">
        <v>2</v>
      </c>
      <c r="P43" s="39">
        <v>2</v>
      </c>
      <c r="Q43" s="88"/>
      <c r="R43" s="88"/>
      <c r="S43" s="88"/>
      <c r="T43" s="27">
        <f t="shared" si="5"/>
        <v>6</v>
      </c>
      <c r="U43" s="40">
        <f t="shared" si="6"/>
        <v>0.6</v>
      </c>
      <c r="V43" s="22">
        <v>381</v>
      </c>
      <c r="W43" s="22" t="s">
        <v>86</v>
      </c>
      <c r="X43" s="22" t="s">
        <v>82</v>
      </c>
      <c r="Y43" s="74">
        <v>1087</v>
      </c>
      <c r="Z43" s="41"/>
      <c r="AA43" s="1" t="s">
        <v>158</v>
      </c>
      <c r="AB43" s="28" t="s">
        <v>268</v>
      </c>
    </row>
    <row r="44" spans="1:28" x14ac:dyDescent="0.3">
      <c r="A44" s="1" t="s">
        <v>46</v>
      </c>
      <c r="B44" s="1" t="s">
        <v>65</v>
      </c>
      <c r="C44" s="27" t="s">
        <v>168</v>
      </c>
      <c r="D44" s="38">
        <v>11</v>
      </c>
      <c r="E44" s="27">
        <v>26</v>
      </c>
      <c r="F44" s="27">
        <v>5</v>
      </c>
      <c r="G44" s="27">
        <v>11</v>
      </c>
      <c r="H44" s="27"/>
      <c r="I44" s="27"/>
      <c r="J44" s="27">
        <v>2</v>
      </c>
      <c r="K44" s="27">
        <v>2</v>
      </c>
      <c r="L44" s="87"/>
      <c r="M44" s="27">
        <v>1</v>
      </c>
      <c r="N44" s="27">
        <f t="shared" si="4"/>
        <v>1</v>
      </c>
      <c r="O44" s="39">
        <v>1</v>
      </c>
      <c r="P44" s="55">
        <v>6</v>
      </c>
      <c r="Q44" s="88"/>
      <c r="R44" s="88"/>
      <c r="S44" s="88"/>
      <c r="T44" s="27">
        <f t="shared" si="5"/>
        <v>12</v>
      </c>
      <c r="U44" s="40">
        <f t="shared" si="6"/>
        <v>0.57692307692307687</v>
      </c>
      <c r="V44" s="22">
        <v>381</v>
      </c>
      <c r="W44" s="22" t="s">
        <v>86</v>
      </c>
      <c r="X44" s="22" t="s">
        <v>82</v>
      </c>
      <c r="Y44" s="74">
        <v>1087</v>
      </c>
      <c r="Z44" s="41"/>
      <c r="AA44" s="1" t="s">
        <v>158</v>
      </c>
      <c r="AB44" s="28" t="s">
        <v>268</v>
      </c>
    </row>
    <row r="45" spans="1:28" x14ac:dyDescent="0.3">
      <c r="A45" s="1" t="s">
        <v>46</v>
      </c>
      <c r="B45" s="1" t="s">
        <v>65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55">
        <v>7</v>
      </c>
      <c r="R45" s="55">
        <v>18</v>
      </c>
      <c r="S45" s="42"/>
      <c r="T45" s="27"/>
      <c r="U45" s="40" t="str">
        <f>_xlfn.IFNA("",((T45+Q45+N45-R45)+(O45*2))/E45)</f>
        <v/>
      </c>
      <c r="V45" s="22">
        <v>381</v>
      </c>
      <c r="W45" s="22" t="s">
        <v>86</v>
      </c>
      <c r="X45" s="22" t="s">
        <v>82</v>
      </c>
      <c r="Y45" s="74">
        <v>1087</v>
      </c>
      <c r="Z45" s="41"/>
      <c r="AA45" s="1" t="s">
        <v>158</v>
      </c>
      <c r="AB45" s="28" t="s">
        <v>268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41</v>
      </c>
      <c r="G46" s="44">
        <f t="shared" si="7"/>
        <v>82</v>
      </c>
      <c r="H46" s="44">
        <f t="shared" si="7"/>
        <v>0</v>
      </c>
      <c r="I46" s="44">
        <f t="shared" si="7"/>
        <v>0</v>
      </c>
      <c r="J46" s="44">
        <f t="shared" si="7"/>
        <v>13</v>
      </c>
      <c r="K46" s="44">
        <f t="shared" si="7"/>
        <v>17</v>
      </c>
      <c r="L46" s="44">
        <f t="shared" si="7"/>
        <v>0</v>
      </c>
      <c r="M46" s="44">
        <f t="shared" si="7"/>
        <v>48</v>
      </c>
      <c r="N46" s="44">
        <f t="shared" si="7"/>
        <v>48</v>
      </c>
      <c r="O46" s="44">
        <f t="shared" si="7"/>
        <v>21</v>
      </c>
      <c r="P46" s="44">
        <f t="shared" si="7"/>
        <v>28</v>
      </c>
      <c r="Q46" s="44">
        <f t="shared" si="7"/>
        <v>7</v>
      </c>
      <c r="R46" s="44">
        <f t="shared" si="7"/>
        <v>18</v>
      </c>
      <c r="S46" s="44">
        <f t="shared" si="7"/>
        <v>0</v>
      </c>
      <c r="T46" s="44">
        <f t="shared" si="7"/>
        <v>95</v>
      </c>
      <c r="U46" s="45">
        <f>((T46+Q46+N46-R46)+(O46*2))/E46</f>
        <v>0.72499999999999998</v>
      </c>
      <c r="V46" s="46">
        <v>381</v>
      </c>
      <c r="W46" s="46" t="s">
        <v>86</v>
      </c>
      <c r="X46" s="46" t="s">
        <v>82</v>
      </c>
      <c r="Y46" s="75">
        <v>1087</v>
      </c>
      <c r="Z46" s="47"/>
      <c r="AA46" s="43" t="s">
        <v>158</v>
      </c>
      <c r="AB46" s="78" t="s">
        <v>268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</v>
      </c>
      <c r="H47" s="27"/>
      <c r="I47" s="1"/>
      <c r="J47" s="48" t="s">
        <v>42</v>
      </c>
      <c r="K47" s="50">
        <f>J46/K46</f>
        <v>0.76470588235294112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E42-C348-46B9-BBCA-D1D670C158F9}">
  <sheetPr>
    <tabColor rgb="FFFF0000"/>
  </sheetPr>
  <dimension ref="A1:AB51"/>
  <sheetViews>
    <sheetView topLeftCell="A28" workbookViewId="0">
      <selection activeCell="C33" sqref="C33:U4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270</v>
      </c>
      <c r="K4" s="16" t="s">
        <v>45</v>
      </c>
      <c r="L4" s="17"/>
      <c r="M4" s="18"/>
      <c r="N4" s="19">
        <v>15</v>
      </c>
      <c r="O4" s="19">
        <v>26</v>
      </c>
      <c r="P4" s="19">
        <v>22</v>
      </c>
      <c r="Q4" s="19">
        <v>25</v>
      </c>
      <c r="R4" s="20"/>
      <c r="S4" s="21">
        <f>SUM(N4:R4)</f>
        <v>88</v>
      </c>
      <c r="T4" s="22">
        <v>387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270</v>
      </c>
      <c r="K5" s="16" t="s">
        <v>68</v>
      </c>
      <c r="L5" s="17"/>
      <c r="M5" s="18"/>
      <c r="N5" s="19">
        <v>29</v>
      </c>
      <c r="O5" s="19">
        <v>18</v>
      </c>
      <c r="P5" s="19">
        <v>24</v>
      </c>
      <c r="Q5" s="19">
        <v>23</v>
      </c>
      <c r="R5" s="20"/>
      <c r="S5" s="21">
        <f>SUM(N5:R5)</f>
        <v>94</v>
      </c>
      <c r="T5" s="22">
        <v>387</v>
      </c>
      <c r="U5" s="1"/>
      <c r="V5" s="1"/>
      <c r="W5" s="1"/>
    </row>
    <row r="6" spans="1:28" x14ac:dyDescent="0.3">
      <c r="C6" s="23">
        <v>1102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387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50</v>
      </c>
      <c r="E13" s="27" t="s">
        <v>395</v>
      </c>
      <c r="F13" s="27"/>
      <c r="G13" s="27"/>
      <c r="H13" s="27"/>
      <c r="I13" s="27"/>
      <c r="J13" s="27"/>
      <c r="K13" s="27"/>
      <c r="L13" s="87"/>
      <c r="M13" s="27"/>
      <c r="N13" s="27"/>
      <c r="O13" s="27"/>
      <c r="P13" s="39"/>
      <c r="Q13" s="87"/>
      <c r="R13" s="87"/>
      <c r="S13" s="87"/>
      <c r="T13" s="27"/>
      <c r="U13" s="40" t="str">
        <f>IFERROR(((T13+Q13+N13-R13)+(O13*2))/E13,"")</f>
        <v/>
      </c>
      <c r="V13" s="22">
        <v>387</v>
      </c>
      <c r="W13" s="22" t="s">
        <v>81</v>
      </c>
      <c r="X13" s="22" t="s">
        <v>82</v>
      </c>
      <c r="Y13" s="74">
        <v>1102</v>
      </c>
      <c r="Z13" s="41" t="s">
        <v>375</v>
      </c>
      <c r="AA13" s="1" t="s">
        <v>118</v>
      </c>
      <c r="AB13" s="28" t="s">
        <v>84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40</v>
      </c>
      <c r="E14" s="27">
        <v>25</v>
      </c>
      <c r="F14" s="27">
        <v>2</v>
      </c>
      <c r="G14" s="27">
        <v>7</v>
      </c>
      <c r="H14" s="27"/>
      <c r="I14" s="27"/>
      <c r="J14" s="27">
        <v>2</v>
      </c>
      <c r="K14" s="27">
        <v>4</v>
      </c>
      <c r="L14" s="87"/>
      <c r="M14" s="27">
        <v>6</v>
      </c>
      <c r="N14" s="27">
        <f t="shared" ref="N14:N23" si="0">SUM(L14:M14)</f>
        <v>6</v>
      </c>
      <c r="O14" s="39">
        <v>3</v>
      </c>
      <c r="P14" s="39">
        <v>5</v>
      </c>
      <c r="Q14" s="88"/>
      <c r="R14" s="88"/>
      <c r="S14" s="88"/>
      <c r="T14" s="27">
        <f t="shared" ref="T14:T23" si="1">+(F14*2)+J14</f>
        <v>6</v>
      </c>
      <c r="U14" s="40">
        <f t="shared" ref="U14:U23" si="2">IFERROR(((T14+Q14+N14-R14)+(O14*2))/E14,"")</f>
        <v>0.72</v>
      </c>
      <c r="V14" s="22">
        <v>387</v>
      </c>
      <c r="W14" s="22" t="s">
        <v>81</v>
      </c>
      <c r="X14" s="22" t="s">
        <v>82</v>
      </c>
      <c r="Y14" s="74">
        <v>1102</v>
      </c>
      <c r="Z14" s="41" t="s">
        <v>375</v>
      </c>
      <c r="AA14" s="1" t="s">
        <v>118</v>
      </c>
      <c r="AB14" s="28" t="s">
        <v>84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32</v>
      </c>
      <c r="E15" s="27">
        <v>5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87"/>
      <c r="M15" s="27">
        <v>2</v>
      </c>
      <c r="N15" s="27">
        <f t="shared" si="0"/>
        <v>2</v>
      </c>
      <c r="O15" s="39">
        <v>0</v>
      </c>
      <c r="P15" s="39">
        <v>1</v>
      </c>
      <c r="Q15" s="88"/>
      <c r="R15" s="88"/>
      <c r="S15" s="88"/>
      <c r="T15" s="27">
        <f t="shared" si="1"/>
        <v>2</v>
      </c>
      <c r="U15" s="40">
        <f t="shared" si="2"/>
        <v>0.8</v>
      </c>
      <c r="V15" s="22">
        <v>387</v>
      </c>
      <c r="W15" s="22" t="s">
        <v>81</v>
      </c>
      <c r="X15" s="22" t="s">
        <v>82</v>
      </c>
      <c r="Y15" s="74">
        <v>1102</v>
      </c>
      <c r="Z15" s="41" t="s">
        <v>375</v>
      </c>
      <c r="AA15" s="1" t="s">
        <v>118</v>
      </c>
      <c r="AB15" s="28" t="s">
        <v>84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43</v>
      </c>
      <c r="E16" s="27">
        <v>42</v>
      </c>
      <c r="F16" s="27">
        <v>5</v>
      </c>
      <c r="G16" s="27">
        <v>10</v>
      </c>
      <c r="H16" s="27"/>
      <c r="I16" s="27"/>
      <c r="J16" s="27">
        <v>4</v>
      </c>
      <c r="K16" s="27">
        <v>6</v>
      </c>
      <c r="L16" s="87"/>
      <c r="M16" s="27">
        <v>10</v>
      </c>
      <c r="N16" s="27">
        <f t="shared" si="0"/>
        <v>10</v>
      </c>
      <c r="O16" s="39">
        <v>2</v>
      </c>
      <c r="P16" s="39">
        <v>5</v>
      </c>
      <c r="Q16" s="88"/>
      <c r="R16" s="88"/>
      <c r="S16" s="88"/>
      <c r="T16" s="27">
        <f t="shared" si="1"/>
        <v>14</v>
      </c>
      <c r="U16" s="40">
        <f t="shared" si="2"/>
        <v>0.66666666666666663</v>
      </c>
      <c r="V16" s="22">
        <v>387</v>
      </c>
      <c r="W16" s="22" t="s">
        <v>81</v>
      </c>
      <c r="X16" s="22" t="s">
        <v>82</v>
      </c>
      <c r="Y16" s="74">
        <v>1102</v>
      </c>
      <c r="Z16" s="41" t="s">
        <v>375</v>
      </c>
      <c r="AA16" s="1" t="s">
        <v>118</v>
      </c>
      <c r="AB16" s="28" t="s">
        <v>84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10</v>
      </c>
      <c r="E17" s="27">
        <v>29</v>
      </c>
      <c r="F17" s="27">
        <v>4</v>
      </c>
      <c r="G17" s="27">
        <v>13</v>
      </c>
      <c r="H17" s="27"/>
      <c r="I17" s="27"/>
      <c r="J17" s="27">
        <v>4</v>
      </c>
      <c r="K17" s="27">
        <v>6</v>
      </c>
      <c r="L17" s="87"/>
      <c r="M17" s="27">
        <v>4</v>
      </c>
      <c r="N17" s="27">
        <f t="shared" si="0"/>
        <v>4</v>
      </c>
      <c r="O17" s="39">
        <v>4</v>
      </c>
      <c r="P17" s="39">
        <v>5</v>
      </c>
      <c r="Q17" s="88"/>
      <c r="R17" s="88"/>
      <c r="S17" s="88"/>
      <c r="T17" s="27">
        <f t="shared" si="1"/>
        <v>12</v>
      </c>
      <c r="U17" s="40">
        <f t="shared" si="2"/>
        <v>0.82758620689655171</v>
      </c>
      <c r="V17" s="22">
        <v>387</v>
      </c>
      <c r="W17" s="22" t="s">
        <v>81</v>
      </c>
      <c r="X17" s="22" t="s">
        <v>82</v>
      </c>
      <c r="Y17" s="74">
        <v>1102</v>
      </c>
      <c r="Z17" s="41" t="s">
        <v>375</v>
      </c>
      <c r="AA17" s="1" t="s">
        <v>118</v>
      </c>
      <c r="AB17" s="28" t="s">
        <v>84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33</v>
      </c>
      <c r="E18" s="27">
        <v>17</v>
      </c>
      <c r="F18" s="27">
        <v>3</v>
      </c>
      <c r="G18" s="27">
        <v>9</v>
      </c>
      <c r="H18" s="27"/>
      <c r="I18" s="27"/>
      <c r="J18" s="27">
        <v>2</v>
      </c>
      <c r="K18" s="27">
        <v>3</v>
      </c>
      <c r="L18" s="87"/>
      <c r="M18" s="27">
        <v>5</v>
      </c>
      <c r="N18" s="27">
        <f t="shared" si="0"/>
        <v>5</v>
      </c>
      <c r="O18" s="39">
        <v>1</v>
      </c>
      <c r="P18" s="39">
        <v>0</v>
      </c>
      <c r="Q18" s="88"/>
      <c r="R18" s="88"/>
      <c r="S18" s="88"/>
      <c r="T18" s="27">
        <f t="shared" si="1"/>
        <v>8</v>
      </c>
      <c r="U18" s="40">
        <f t="shared" si="2"/>
        <v>0.88235294117647056</v>
      </c>
      <c r="V18" s="22">
        <v>387</v>
      </c>
      <c r="W18" s="22" t="s">
        <v>81</v>
      </c>
      <c r="X18" s="22" t="s">
        <v>82</v>
      </c>
      <c r="Y18" s="74">
        <v>1102</v>
      </c>
      <c r="Z18" s="41" t="s">
        <v>375</v>
      </c>
      <c r="AA18" s="1" t="s">
        <v>118</v>
      </c>
      <c r="AB18" s="28" t="s">
        <v>84</v>
      </c>
    </row>
    <row r="19" spans="1:28" x14ac:dyDescent="0.3">
      <c r="A19" s="1" t="s">
        <v>67</v>
      </c>
      <c r="B19" s="1" t="s">
        <v>46</v>
      </c>
      <c r="C19" s="27" t="s">
        <v>57</v>
      </c>
      <c r="D19" s="38">
        <v>51</v>
      </c>
      <c r="E19" s="27">
        <v>31</v>
      </c>
      <c r="F19" s="27">
        <v>5</v>
      </c>
      <c r="G19" s="27">
        <v>9</v>
      </c>
      <c r="H19" s="27"/>
      <c r="I19" s="27"/>
      <c r="J19" s="27">
        <v>4</v>
      </c>
      <c r="K19" s="27">
        <v>4</v>
      </c>
      <c r="L19" s="87"/>
      <c r="M19" s="27">
        <v>9</v>
      </c>
      <c r="N19" s="27">
        <f t="shared" si="0"/>
        <v>9</v>
      </c>
      <c r="O19" s="39">
        <v>1</v>
      </c>
      <c r="P19" s="39">
        <v>2</v>
      </c>
      <c r="Q19" s="88"/>
      <c r="R19" s="88"/>
      <c r="S19" s="88"/>
      <c r="T19" s="27">
        <f t="shared" si="1"/>
        <v>14</v>
      </c>
      <c r="U19" s="40">
        <f t="shared" si="2"/>
        <v>0.80645161290322576</v>
      </c>
      <c r="V19" s="22">
        <v>387</v>
      </c>
      <c r="W19" s="22" t="s">
        <v>81</v>
      </c>
      <c r="X19" s="22" t="s">
        <v>82</v>
      </c>
      <c r="Y19" s="74">
        <v>1102</v>
      </c>
      <c r="Z19" s="41" t="s">
        <v>375</v>
      </c>
      <c r="AA19" s="1" t="s">
        <v>118</v>
      </c>
      <c r="AB19" s="28" t="s">
        <v>84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11</v>
      </c>
      <c r="E20" s="27">
        <v>41</v>
      </c>
      <c r="F20" s="27">
        <v>8</v>
      </c>
      <c r="G20" s="27">
        <v>18</v>
      </c>
      <c r="H20" s="27"/>
      <c r="I20" s="27"/>
      <c r="J20" s="27">
        <v>8</v>
      </c>
      <c r="K20" s="27">
        <v>13</v>
      </c>
      <c r="L20" s="87"/>
      <c r="M20" s="27">
        <v>2</v>
      </c>
      <c r="N20" s="27">
        <f t="shared" si="0"/>
        <v>2</v>
      </c>
      <c r="O20" s="39">
        <v>4</v>
      </c>
      <c r="P20" s="39">
        <v>2</v>
      </c>
      <c r="Q20" s="88"/>
      <c r="R20" s="88"/>
      <c r="S20" s="88"/>
      <c r="T20" s="27">
        <f t="shared" si="1"/>
        <v>24</v>
      </c>
      <c r="U20" s="40">
        <f t="shared" si="2"/>
        <v>0.82926829268292679</v>
      </c>
      <c r="V20" s="22">
        <v>387</v>
      </c>
      <c r="W20" s="22" t="s">
        <v>81</v>
      </c>
      <c r="X20" s="22" t="s">
        <v>82</v>
      </c>
      <c r="Y20" s="74">
        <v>1102</v>
      </c>
      <c r="Z20" s="41" t="s">
        <v>375</v>
      </c>
      <c r="AA20" s="1" t="s">
        <v>118</v>
      </c>
      <c r="AB20" s="28" t="s">
        <v>84</v>
      </c>
    </row>
    <row r="21" spans="1:28" x14ac:dyDescent="0.3">
      <c r="A21" s="1" t="s">
        <v>67</v>
      </c>
      <c r="B21" s="1" t="s">
        <v>46</v>
      </c>
      <c r="C21" s="27" t="s">
        <v>56</v>
      </c>
      <c r="D21" s="38">
        <v>8</v>
      </c>
      <c r="E21" s="27">
        <v>6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87"/>
      <c r="M21" s="27">
        <v>0</v>
      </c>
      <c r="N21" s="27">
        <f t="shared" si="0"/>
        <v>0</v>
      </c>
      <c r="O21" s="39">
        <v>0</v>
      </c>
      <c r="P21" s="39">
        <v>2</v>
      </c>
      <c r="Q21" s="88"/>
      <c r="R21" s="88"/>
      <c r="S21" s="88"/>
      <c r="T21" s="27">
        <f t="shared" si="1"/>
        <v>0</v>
      </c>
      <c r="U21" s="40">
        <f t="shared" si="2"/>
        <v>0</v>
      </c>
      <c r="V21" s="22">
        <v>387</v>
      </c>
      <c r="W21" s="22" t="s">
        <v>81</v>
      </c>
      <c r="X21" s="22" t="s">
        <v>82</v>
      </c>
      <c r="Y21" s="74">
        <v>1102</v>
      </c>
      <c r="Z21" s="41" t="s">
        <v>375</v>
      </c>
      <c r="AA21" s="1" t="s">
        <v>118</v>
      </c>
      <c r="AB21" s="28" t="s">
        <v>84</v>
      </c>
    </row>
    <row r="22" spans="1:28" x14ac:dyDescent="0.3">
      <c r="A22" s="1" t="s">
        <v>67</v>
      </c>
      <c r="B22" s="1" t="s">
        <v>46</v>
      </c>
      <c r="C22" s="27" t="s">
        <v>58</v>
      </c>
      <c r="D22" s="38">
        <v>22</v>
      </c>
      <c r="E22" s="27">
        <v>8</v>
      </c>
      <c r="F22" s="27">
        <v>0</v>
      </c>
      <c r="G22" s="27">
        <v>3</v>
      </c>
      <c r="H22" s="27"/>
      <c r="I22" s="27"/>
      <c r="J22" s="27">
        <v>0</v>
      </c>
      <c r="K22" s="27">
        <v>0</v>
      </c>
      <c r="L22" s="87"/>
      <c r="M22" s="27">
        <v>0</v>
      </c>
      <c r="N22" s="27">
        <f t="shared" si="0"/>
        <v>0</v>
      </c>
      <c r="O22" s="39">
        <v>1</v>
      </c>
      <c r="P22" s="39">
        <v>2</v>
      </c>
      <c r="Q22" s="88"/>
      <c r="R22" s="88"/>
      <c r="S22" s="88"/>
      <c r="T22" s="27">
        <f t="shared" si="1"/>
        <v>0</v>
      </c>
      <c r="U22" s="40">
        <f t="shared" si="2"/>
        <v>0.25</v>
      </c>
      <c r="V22" s="22">
        <v>387</v>
      </c>
      <c r="W22" s="22" t="s">
        <v>81</v>
      </c>
      <c r="X22" s="22" t="s">
        <v>82</v>
      </c>
      <c r="Y22" s="74">
        <v>1102</v>
      </c>
      <c r="Z22" s="41" t="s">
        <v>375</v>
      </c>
      <c r="AA22" s="1" t="s">
        <v>118</v>
      </c>
      <c r="AB22" s="28" t="s">
        <v>84</v>
      </c>
    </row>
    <row r="23" spans="1:28" x14ac:dyDescent="0.3">
      <c r="A23" s="1" t="s">
        <v>67</v>
      </c>
      <c r="B23" s="1" t="s">
        <v>46</v>
      </c>
      <c r="C23" s="27" t="s">
        <v>55</v>
      </c>
      <c r="D23" s="38">
        <v>1</v>
      </c>
      <c r="E23" s="27">
        <v>30</v>
      </c>
      <c r="F23" s="27">
        <v>4</v>
      </c>
      <c r="G23" s="27">
        <v>16</v>
      </c>
      <c r="H23" s="27"/>
      <c r="I23" s="27"/>
      <c r="J23" s="27">
        <v>0</v>
      </c>
      <c r="K23" s="27">
        <v>0</v>
      </c>
      <c r="L23" s="87"/>
      <c r="M23" s="27">
        <v>3</v>
      </c>
      <c r="N23" s="27">
        <f t="shared" si="0"/>
        <v>3</v>
      </c>
      <c r="O23" s="39">
        <v>1</v>
      </c>
      <c r="P23" s="39">
        <v>4</v>
      </c>
      <c r="Q23" s="88"/>
      <c r="R23" s="88"/>
      <c r="S23" s="88"/>
      <c r="T23" s="27">
        <f t="shared" si="1"/>
        <v>8</v>
      </c>
      <c r="U23" s="40">
        <f t="shared" si="2"/>
        <v>0.43333333333333335</v>
      </c>
      <c r="V23" s="22">
        <v>387</v>
      </c>
      <c r="W23" s="22" t="s">
        <v>81</v>
      </c>
      <c r="X23" s="22" t="s">
        <v>82</v>
      </c>
      <c r="Y23" s="74">
        <v>1102</v>
      </c>
      <c r="Z23" s="41" t="s">
        <v>375</v>
      </c>
      <c r="AA23" s="1" t="s">
        <v>118</v>
      </c>
      <c r="AB23" s="28" t="s">
        <v>84</v>
      </c>
    </row>
    <row r="24" spans="1:28" x14ac:dyDescent="0.3">
      <c r="A24" s="1" t="s">
        <v>67</v>
      </c>
      <c r="B24" s="1" t="s">
        <v>46</v>
      </c>
      <c r="C24" s="55" t="s">
        <v>39</v>
      </c>
      <c r="D24" s="1"/>
      <c r="E24" s="55">
        <v>6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11</v>
      </c>
      <c r="R24" s="55">
        <v>26</v>
      </c>
      <c r="S24" s="42"/>
      <c r="T24" s="27"/>
      <c r="U24" s="40" t="str">
        <f>_xlfn.IFNA("",((T24+Q24+N24-R24)+(O24*2))/E24)</f>
        <v/>
      </c>
      <c r="V24" s="22">
        <v>387</v>
      </c>
      <c r="W24" s="22" t="s">
        <v>81</v>
      </c>
      <c r="X24" s="22" t="s">
        <v>82</v>
      </c>
      <c r="Y24" s="74">
        <v>1102</v>
      </c>
      <c r="Z24" s="41" t="s">
        <v>375</v>
      </c>
      <c r="AA24" s="1" t="s">
        <v>118</v>
      </c>
      <c r="AB24" s="28" t="s">
        <v>84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88</v>
      </c>
      <c r="H25" s="44">
        <f t="shared" si="3"/>
        <v>0</v>
      </c>
      <c r="I25" s="44">
        <f t="shared" si="3"/>
        <v>0</v>
      </c>
      <c r="J25" s="44">
        <f t="shared" si="3"/>
        <v>24</v>
      </c>
      <c r="K25" s="44">
        <f t="shared" si="3"/>
        <v>36</v>
      </c>
      <c r="L25" s="44">
        <f t="shared" si="3"/>
        <v>0</v>
      </c>
      <c r="M25" s="44">
        <f t="shared" si="3"/>
        <v>41</v>
      </c>
      <c r="N25" s="44">
        <f t="shared" si="3"/>
        <v>41</v>
      </c>
      <c r="O25" s="44">
        <f t="shared" si="3"/>
        <v>17</v>
      </c>
      <c r="P25" s="44">
        <f t="shared" si="3"/>
        <v>28</v>
      </c>
      <c r="Q25" s="44">
        <f t="shared" si="3"/>
        <v>11</v>
      </c>
      <c r="R25" s="44">
        <f t="shared" si="3"/>
        <v>26</v>
      </c>
      <c r="S25" s="44">
        <f t="shared" si="3"/>
        <v>0</v>
      </c>
      <c r="T25" s="44">
        <f t="shared" si="3"/>
        <v>88</v>
      </c>
      <c r="U25" s="45">
        <f>((T25+Q25+N25-R25)+(O25*2))/E25</f>
        <v>0.6166666666666667</v>
      </c>
      <c r="V25" s="46">
        <v>387</v>
      </c>
      <c r="W25" s="46" t="s">
        <v>81</v>
      </c>
      <c r="X25" s="46" t="s">
        <v>82</v>
      </c>
      <c r="Y25" s="75">
        <v>1102</v>
      </c>
      <c r="Z25" s="47" t="s">
        <v>271</v>
      </c>
      <c r="AA25" s="43" t="s">
        <v>118</v>
      </c>
      <c r="AB25" s="78" t="s">
        <v>84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0.36363636363636365</v>
      </c>
      <c r="H26" s="27"/>
      <c r="I26" s="1"/>
      <c r="J26" s="48" t="s">
        <v>42</v>
      </c>
      <c r="K26" s="50">
        <f>J25/K25</f>
        <v>0.66666666666666663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362</v>
      </c>
      <c r="D35" s="38">
        <v>17</v>
      </c>
      <c r="E35" s="27" t="s">
        <v>395</v>
      </c>
      <c r="F35" s="27"/>
      <c r="G35" s="27"/>
      <c r="H35" s="27"/>
      <c r="I35" s="27"/>
      <c r="J35" s="27"/>
      <c r="K35" s="27"/>
      <c r="L35" s="87"/>
      <c r="M35" s="27"/>
      <c r="N35" s="27"/>
      <c r="O35" s="27"/>
      <c r="P35" s="39"/>
      <c r="Q35" s="87"/>
      <c r="R35" s="87"/>
      <c r="S35" s="87"/>
      <c r="T35" s="27"/>
      <c r="U35" s="40" t="str">
        <f>IFERROR(((T35+Q35+N35-R35)+(O35*2))/E35,"")</f>
        <v/>
      </c>
      <c r="V35" s="22">
        <v>387</v>
      </c>
      <c r="W35" s="22" t="s">
        <v>86</v>
      </c>
      <c r="X35" s="22" t="s">
        <v>87</v>
      </c>
      <c r="Y35" s="74">
        <v>1102</v>
      </c>
      <c r="Z35" s="41" t="s">
        <v>369</v>
      </c>
      <c r="AA35" s="1" t="s">
        <v>272</v>
      </c>
      <c r="AB35" s="28" t="s">
        <v>273</v>
      </c>
    </row>
    <row r="36" spans="1:28" x14ac:dyDescent="0.3">
      <c r="A36" s="1" t="s">
        <v>46</v>
      </c>
      <c r="B36" s="1" t="s">
        <v>67</v>
      </c>
      <c r="C36" s="27" t="s">
        <v>370</v>
      </c>
      <c r="D36" s="38">
        <v>44</v>
      </c>
      <c r="E36" s="27" t="s">
        <v>395</v>
      </c>
      <c r="F36" s="27"/>
      <c r="G36" s="27"/>
      <c r="H36" s="27"/>
      <c r="I36" s="27"/>
      <c r="J36" s="27"/>
      <c r="K36" s="27"/>
      <c r="L36" s="87"/>
      <c r="M36" s="27"/>
      <c r="N36" s="27"/>
      <c r="O36" s="39"/>
      <c r="P36" s="39"/>
      <c r="Q36" s="88"/>
      <c r="R36" s="88"/>
      <c r="S36" s="88"/>
      <c r="T36" s="39"/>
      <c r="U36" s="40" t="str">
        <f t="shared" ref="U36:U45" si="4">IFERROR(((T36+Q36+N36-R36)+(O36*2))/E36,"")</f>
        <v/>
      </c>
      <c r="V36" s="22">
        <v>387</v>
      </c>
      <c r="W36" s="22" t="s">
        <v>86</v>
      </c>
      <c r="X36" s="22" t="s">
        <v>87</v>
      </c>
      <c r="Y36" s="74">
        <v>1102</v>
      </c>
      <c r="Z36" s="41" t="s">
        <v>369</v>
      </c>
      <c r="AA36" s="1" t="s">
        <v>272</v>
      </c>
      <c r="AB36" s="28" t="s">
        <v>273</v>
      </c>
    </row>
    <row r="37" spans="1:28" x14ac:dyDescent="0.3">
      <c r="A37" s="1" t="s">
        <v>46</v>
      </c>
      <c r="B37" s="1" t="s">
        <v>67</v>
      </c>
      <c r="C37" s="27" t="s">
        <v>147</v>
      </c>
      <c r="D37" s="38">
        <v>6</v>
      </c>
      <c r="E37" s="27">
        <v>41</v>
      </c>
      <c r="F37" s="27">
        <v>10</v>
      </c>
      <c r="G37" s="27">
        <v>21</v>
      </c>
      <c r="H37" s="27"/>
      <c r="I37" s="27"/>
      <c r="J37" s="27">
        <v>5</v>
      </c>
      <c r="K37" s="27">
        <v>6</v>
      </c>
      <c r="L37" s="87"/>
      <c r="M37" s="27">
        <v>6</v>
      </c>
      <c r="N37" s="27">
        <f t="shared" ref="N37:N45" si="5">SUM(L37:M37)</f>
        <v>6</v>
      </c>
      <c r="O37" s="39">
        <v>3</v>
      </c>
      <c r="P37" s="39">
        <v>4</v>
      </c>
      <c r="Q37" s="88"/>
      <c r="R37" s="88"/>
      <c r="S37" s="88"/>
      <c r="T37" s="39">
        <f t="shared" ref="T37:T45" si="6">(H37*3)+((F37-H37)*2)+J37</f>
        <v>25</v>
      </c>
      <c r="U37" s="40">
        <f t="shared" si="4"/>
        <v>0.90243902439024393</v>
      </c>
      <c r="V37" s="22">
        <v>387</v>
      </c>
      <c r="W37" s="22" t="s">
        <v>86</v>
      </c>
      <c r="X37" s="22" t="s">
        <v>87</v>
      </c>
      <c r="Y37" s="74">
        <v>1102</v>
      </c>
      <c r="Z37" s="41" t="s">
        <v>369</v>
      </c>
      <c r="AA37" s="1" t="s">
        <v>272</v>
      </c>
      <c r="AB37" s="28" t="s">
        <v>273</v>
      </c>
    </row>
    <row r="38" spans="1:28" x14ac:dyDescent="0.3">
      <c r="A38" s="1" t="s">
        <v>46</v>
      </c>
      <c r="B38" s="1" t="s">
        <v>67</v>
      </c>
      <c r="C38" s="27" t="s">
        <v>121</v>
      </c>
      <c r="D38" s="38">
        <v>8</v>
      </c>
      <c r="E38" s="27">
        <v>18</v>
      </c>
      <c r="F38" s="27">
        <v>2</v>
      </c>
      <c r="G38" s="27">
        <v>3</v>
      </c>
      <c r="H38" s="27"/>
      <c r="I38" s="27"/>
      <c r="J38" s="27">
        <v>4</v>
      </c>
      <c r="K38" s="27">
        <v>5</v>
      </c>
      <c r="L38" s="87"/>
      <c r="M38" s="27">
        <v>1</v>
      </c>
      <c r="N38" s="27">
        <f t="shared" si="5"/>
        <v>1</v>
      </c>
      <c r="O38" s="39">
        <v>5</v>
      </c>
      <c r="P38" s="39">
        <v>1</v>
      </c>
      <c r="Q38" s="88"/>
      <c r="R38" s="88"/>
      <c r="S38" s="88"/>
      <c r="T38" s="39">
        <f t="shared" si="6"/>
        <v>8</v>
      </c>
      <c r="U38" s="40">
        <f t="shared" si="4"/>
        <v>1.0555555555555556</v>
      </c>
      <c r="V38" s="22">
        <v>387</v>
      </c>
      <c r="W38" s="22" t="s">
        <v>86</v>
      </c>
      <c r="X38" s="22" t="s">
        <v>87</v>
      </c>
      <c r="Y38" s="74">
        <v>1102</v>
      </c>
      <c r="Z38" s="41" t="s">
        <v>369</v>
      </c>
      <c r="AA38" s="1" t="s">
        <v>272</v>
      </c>
      <c r="AB38" s="28" t="s">
        <v>273</v>
      </c>
    </row>
    <row r="39" spans="1:28" x14ac:dyDescent="0.3">
      <c r="A39" s="1" t="s">
        <v>46</v>
      </c>
      <c r="B39" s="1" t="s">
        <v>67</v>
      </c>
      <c r="C39" s="27" t="s">
        <v>152</v>
      </c>
      <c r="D39" s="38">
        <v>33</v>
      </c>
      <c r="E39" s="27">
        <v>41</v>
      </c>
      <c r="F39" s="27">
        <v>3</v>
      </c>
      <c r="G39" s="27">
        <v>11</v>
      </c>
      <c r="H39" s="27"/>
      <c r="I39" s="27"/>
      <c r="J39" s="27">
        <v>4</v>
      </c>
      <c r="K39" s="27">
        <v>11</v>
      </c>
      <c r="L39" s="87"/>
      <c r="M39" s="27">
        <v>15</v>
      </c>
      <c r="N39" s="27">
        <f t="shared" si="5"/>
        <v>15</v>
      </c>
      <c r="O39" s="39">
        <v>3</v>
      </c>
      <c r="P39" s="39">
        <v>5</v>
      </c>
      <c r="Q39" s="88"/>
      <c r="R39" s="88"/>
      <c r="S39" s="88"/>
      <c r="T39" s="39">
        <f t="shared" si="6"/>
        <v>10</v>
      </c>
      <c r="U39" s="40">
        <f t="shared" si="4"/>
        <v>0.75609756097560976</v>
      </c>
      <c r="V39" s="22">
        <v>387</v>
      </c>
      <c r="W39" s="22" t="s">
        <v>86</v>
      </c>
      <c r="X39" s="22" t="s">
        <v>87</v>
      </c>
      <c r="Y39" s="74">
        <v>1102</v>
      </c>
      <c r="Z39" s="41" t="s">
        <v>369</v>
      </c>
      <c r="AA39" s="1" t="s">
        <v>272</v>
      </c>
      <c r="AB39" s="28" t="s">
        <v>273</v>
      </c>
    </row>
    <row r="40" spans="1:28" x14ac:dyDescent="0.3">
      <c r="A40" s="1" t="s">
        <v>46</v>
      </c>
      <c r="B40" s="1" t="s">
        <v>67</v>
      </c>
      <c r="C40" s="27" t="s">
        <v>371</v>
      </c>
      <c r="D40" s="38">
        <v>25</v>
      </c>
      <c r="E40" s="27">
        <v>16</v>
      </c>
      <c r="F40" s="27">
        <v>3</v>
      </c>
      <c r="G40" s="27">
        <v>6</v>
      </c>
      <c r="H40" s="27"/>
      <c r="I40" s="27"/>
      <c r="J40" s="27">
        <v>0</v>
      </c>
      <c r="K40" s="27">
        <v>0</v>
      </c>
      <c r="L40" s="87"/>
      <c r="M40" s="27">
        <v>4</v>
      </c>
      <c r="N40" s="27">
        <f t="shared" si="5"/>
        <v>4</v>
      </c>
      <c r="O40" s="39">
        <v>0</v>
      </c>
      <c r="P40" s="39">
        <v>4</v>
      </c>
      <c r="Q40" s="88"/>
      <c r="R40" s="88"/>
      <c r="S40" s="88"/>
      <c r="T40" s="39">
        <f t="shared" si="6"/>
        <v>6</v>
      </c>
      <c r="U40" s="40">
        <f t="shared" si="4"/>
        <v>0.625</v>
      </c>
      <c r="V40" s="22">
        <v>387</v>
      </c>
      <c r="W40" s="22" t="s">
        <v>86</v>
      </c>
      <c r="X40" s="22" t="s">
        <v>87</v>
      </c>
      <c r="Y40" s="74">
        <v>1102</v>
      </c>
      <c r="Z40" s="41" t="s">
        <v>369</v>
      </c>
      <c r="AA40" s="1" t="s">
        <v>272</v>
      </c>
      <c r="AB40" s="28" t="s">
        <v>273</v>
      </c>
    </row>
    <row r="41" spans="1:28" x14ac:dyDescent="0.3">
      <c r="A41" s="1" t="s">
        <v>46</v>
      </c>
      <c r="B41" s="1" t="s">
        <v>67</v>
      </c>
      <c r="C41" s="27" t="s">
        <v>136</v>
      </c>
      <c r="D41" s="38">
        <v>24</v>
      </c>
      <c r="E41" s="27">
        <v>20</v>
      </c>
      <c r="F41" s="27">
        <v>2</v>
      </c>
      <c r="G41" s="27">
        <v>4</v>
      </c>
      <c r="H41" s="27"/>
      <c r="I41" s="27"/>
      <c r="J41" s="27">
        <v>4</v>
      </c>
      <c r="K41" s="27">
        <v>4</v>
      </c>
      <c r="L41" s="87"/>
      <c r="M41" s="27">
        <v>13</v>
      </c>
      <c r="N41" s="27">
        <f t="shared" si="5"/>
        <v>13</v>
      </c>
      <c r="O41" s="39">
        <v>0</v>
      </c>
      <c r="P41" s="39">
        <v>5</v>
      </c>
      <c r="Q41" s="88"/>
      <c r="R41" s="88"/>
      <c r="S41" s="88"/>
      <c r="T41" s="39">
        <f t="shared" si="6"/>
        <v>8</v>
      </c>
      <c r="U41" s="40">
        <f t="shared" si="4"/>
        <v>1.05</v>
      </c>
      <c r="V41" s="22">
        <v>387</v>
      </c>
      <c r="W41" s="22" t="s">
        <v>86</v>
      </c>
      <c r="X41" s="22" t="s">
        <v>87</v>
      </c>
      <c r="Y41" s="74">
        <v>1102</v>
      </c>
      <c r="Z41" s="41" t="s">
        <v>369</v>
      </c>
      <c r="AA41" s="1" t="s">
        <v>272</v>
      </c>
      <c r="AB41" s="28" t="s">
        <v>273</v>
      </c>
    </row>
    <row r="42" spans="1:28" x14ac:dyDescent="0.3">
      <c r="A42" s="1" t="s">
        <v>46</v>
      </c>
      <c r="B42" s="1" t="s">
        <v>67</v>
      </c>
      <c r="C42" s="27" t="s">
        <v>372</v>
      </c>
      <c r="D42" s="38">
        <v>11</v>
      </c>
      <c r="E42" s="27">
        <v>27</v>
      </c>
      <c r="F42" s="27">
        <v>4</v>
      </c>
      <c r="G42" s="27">
        <v>8</v>
      </c>
      <c r="H42" s="27"/>
      <c r="I42" s="27"/>
      <c r="J42" s="27">
        <v>2</v>
      </c>
      <c r="K42" s="27">
        <v>2</v>
      </c>
      <c r="L42" s="87"/>
      <c r="M42" s="27">
        <v>1</v>
      </c>
      <c r="N42" s="27">
        <f t="shared" si="5"/>
        <v>1</v>
      </c>
      <c r="O42" s="39">
        <v>3</v>
      </c>
      <c r="P42" s="39">
        <v>1</v>
      </c>
      <c r="Q42" s="88"/>
      <c r="R42" s="88"/>
      <c r="S42" s="88"/>
      <c r="T42" s="39">
        <f t="shared" si="6"/>
        <v>10</v>
      </c>
      <c r="U42" s="40">
        <f t="shared" si="4"/>
        <v>0.62962962962962965</v>
      </c>
      <c r="V42" s="22">
        <v>387</v>
      </c>
      <c r="W42" s="22" t="s">
        <v>86</v>
      </c>
      <c r="X42" s="22" t="s">
        <v>87</v>
      </c>
      <c r="Y42" s="74">
        <v>1102</v>
      </c>
      <c r="Z42" s="41" t="s">
        <v>369</v>
      </c>
      <c r="AA42" s="1" t="s">
        <v>272</v>
      </c>
      <c r="AB42" s="28" t="s">
        <v>273</v>
      </c>
    </row>
    <row r="43" spans="1:28" x14ac:dyDescent="0.3">
      <c r="A43" s="1" t="s">
        <v>46</v>
      </c>
      <c r="B43" s="1" t="s">
        <v>67</v>
      </c>
      <c r="C43" s="27" t="s">
        <v>373</v>
      </c>
      <c r="D43" s="38">
        <v>32</v>
      </c>
      <c r="E43" s="27">
        <v>31</v>
      </c>
      <c r="F43" s="27">
        <v>1</v>
      </c>
      <c r="G43" s="27">
        <v>5</v>
      </c>
      <c r="H43" s="27"/>
      <c r="I43" s="27"/>
      <c r="J43" s="27">
        <v>6</v>
      </c>
      <c r="K43" s="27">
        <v>9</v>
      </c>
      <c r="L43" s="87"/>
      <c r="M43" s="27">
        <v>11</v>
      </c>
      <c r="N43" s="27">
        <f t="shared" si="5"/>
        <v>11</v>
      </c>
      <c r="O43" s="39">
        <v>0</v>
      </c>
      <c r="P43" s="39">
        <v>5</v>
      </c>
      <c r="Q43" s="88"/>
      <c r="R43" s="88"/>
      <c r="S43" s="88"/>
      <c r="T43" s="39">
        <f t="shared" si="6"/>
        <v>8</v>
      </c>
      <c r="U43" s="40">
        <f t="shared" si="4"/>
        <v>0.61290322580645162</v>
      </c>
      <c r="V43" s="22">
        <v>387</v>
      </c>
      <c r="W43" s="22" t="s">
        <v>86</v>
      </c>
      <c r="X43" s="22" t="s">
        <v>87</v>
      </c>
      <c r="Y43" s="74">
        <v>1102</v>
      </c>
      <c r="Z43" s="41" t="s">
        <v>369</v>
      </c>
      <c r="AA43" s="1" t="s">
        <v>272</v>
      </c>
      <c r="AB43" s="28" t="s">
        <v>273</v>
      </c>
    </row>
    <row r="44" spans="1:28" x14ac:dyDescent="0.3">
      <c r="A44" s="1" t="s">
        <v>46</v>
      </c>
      <c r="B44" s="1" t="s">
        <v>67</v>
      </c>
      <c r="C44" s="27" t="s">
        <v>364</v>
      </c>
      <c r="D44" s="38">
        <v>7</v>
      </c>
      <c r="E44" s="27">
        <v>25</v>
      </c>
      <c r="F44" s="27">
        <v>1</v>
      </c>
      <c r="G44" s="27">
        <v>4</v>
      </c>
      <c r="H44" s="27"/>
      <c r="I44" s="27"/>
      <c r="J44" s="27">
        <v>0</v>
      </c>
      <c r="K44" s="27">
        <v>0</v>
      </c>
      <c r="L44" s="87"/>
      <c r="M44" s="27">
        <v>3</v>
      </c>
      <c r="N44" s="27">
        <f t="shared" si="5"/>
        <v>3</v>
      </c>
      <c r="O44" s="39">
        <v>0</v>
      </c>
      <c r="P44" s="39">
        <v>0</v>
      </c>
      <c r="Q44" s="88"/>
      <c r="R44" s="88"/>
      <c r="S44" s="88"/>
      <c r="T44" s="39">
        <f t="shared" si="6"/>
        <v>2</v>
      </c>
      <c r="U44" s="40">
        <f t="shared" si="4"/>
        <v>0.2</v>
      </c>
      <c r="V44" s="22">
        <v>387</v>
      </c>
      <c r="W44" s="22" t="s">
        <v>86</v>
      </c>
      <c r="X44" s="22" t="s">
        <v>87</v>
      </c>
      <c r="Y44" s="74">
        <v>1102</v>
      </c>
      <c r="Z44" s="41" t="s">
        <v>369</v>
      </c>
      <c r="AA44" s="1" t="s">
        <v>272</v>
      </c>
      <c r="AB44" s="28" t="s">
        <v>273</v>
      </c>
    </row>
    <row r="45" spans="1:28" x14ac:dyDescent="0.3">
      <c r="A45" s="1" t="s">
        <v>46</v>
      </c>
      <c r="B45" s="1" t="s">
        <v>67</v>
      </c>
      <c r="C45" s="27" t="s">
        <v>374</v>
      </c>
      <c r="D45" s="38">
        <v>13</v>
      </c>
      <c r="E45" s="27">
        <v>21</v>
      </c>
      <c r="F45" s="27">
        <v>8</v>
      </c>
      <c r="G45" s="27">
        <v>10</v>
      </c>
      <c r="H45" s="27"/>
      <c r="I45" s="27"/>
      <c r="J45" s="27">
        <v>1</v>
      </c>
      <c r="K45" s="27">
        <v>2</v>
      </c>
      <c r="L45" s="87"/>
      <c r="M45" s="27">
        <v>4</v>
      </c>
      <c r="N45" s="27">
        <f t="shared" si="5"/>
        <v>4</v>
      </c>
      <c r="O45" s="39">
        <v>0</v>
      </c>
      <c r="P45" s="39">
        <v>5</v>
      </c>
      <c r="Q45" s="88"/>
      <c r="R45" s="88"/>
      <c r="S45" s="88"/>
      <c r="T45" s="39">
        <f t="shared" si="6"/>
        <v>17</v>
      </c>
      <c r="U45" s="40">
        <f t="shared" si="4"/>
        <v>1</v>
      </c>
      <c r="V45" s="22">
        <v>387</v>
      </c>
      <c r="W45" s="22" t="s">
        <v>86</v>
      </c>
      <c r="X45" s="22" t="s">
        <v>87</v>
      </c>
      <c r="Y45" s="74">
        <v>1102</v>
      </c>
      <c r="Z45" s="41" t="s">
        <v>369</v>
      </c>
      <c r="AA45" s="1" t="s">
        <v>272</v>
      </c>
      <c r="AB45" s="28" t="s">
        <v>273</v>
      </c>
    </row>
    <row r="46" spans="1:28" x14ac:dyDescent="0.3">
      <c r="A46" s="1" t="s">
        <v>46</v>
      </c>
      <c r="B46" s="1" t="s">
        <v>67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9</v>
      </c>
      <c r="R46" s="55">
        <v>37</v>
      </c>
      <c r="S46" s="42"/>
      <c r="T46" s="42"/>
      <c r="U46" s="40" t="str">
        <f>_xlfn.IFNA("",((T46+Q46+N46-R46)+(O46*2))/E46)</f>
        <v/>
      </c>
      <c r="V46" s="22">
        <v>387</v>
      </c>
      <c r="W46" s="22" t="s">
        <v>86</v>
      </c>
      <c r="X46" s="22" t="s">
        <v>87</v>
      </c>
      <c r="Y46" s="74">
        <v>1102</v>
      </c>
      <c r="Z46" s="41" t="s">
        <v>369</v>
      </c>
      <c r="AA46" s="1" t="s">
        <v>272</v>
      </c>
      <c r="AB46" s="28" t="s">
        <v>273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34</v>
      </c>
      <c r="G47" s="44">
        <f t="shared" si="7"/>
        <v>72</v>
      </c>
      <c r="H47" s="44">
        <f t="shared" si="7"/>
        <v>0</v>
      </c>
      <c r="I47" s="44">
        <f t="shared" si="7"/>
        <v>0</v>
      </c>
      <c r="J47" s="44">
        <f t="shared" si="7"/>
        <v>26</v>
      </c>
      <c r="K47" s="44">
        <f t="shared" si="7"/>
        <v>39</v>
      </c>
      <c r="L47" s="44">
        <f t="shared" si="7"/>
        <v>0</v>
      </c>
      <c r="M47" s="44">
        <f t="shared" si="7"/>
        <v>58</v>
      </c>
      <c r="N47" s="44">
        <f t="shared" si="7"/>
        <v>58</v>
      </c>
      <c r="O47" s="44">
        <f t="shared" si="7"/>
        <v>14</v>
      </c>
      <c r="P47" s="44">
        <f t="shared" si="7"/>
        <v>30</v>
      </c>
      <c r="Q47" s="44">
        <f t="shared" si="7"/>
        <v>9</v>
      </c>
      <c r="R47" s="44">
        <f t="shared" si="7"/>
        <v>37</v>
      </c>
      <c r="S47" s="44">
        <f t="shared" si="7"/>
        <v>0</v>
      </c>
      <c r="T47" s="44">
        <f t="shared" si="7"/>
        <v>94</v>
      </c>
      <c r="U47" s="45">
        <f>((T47+Q47+N47-R47)+(O47*2))/E47</f>
        <v>0.6333333333333333</v>
      </c>
      <c r="V47" s="46">
        <v>387</v>
      </c>
      <c r="W47" s="46" t="s">
        <v>86</v>
      </c>
      <c r="X47" s="46" t="s">
        <v>87</v>
      </c>
      <c r="Y47" s="75">
        <v>1102</v>
      </c>
      <c r="Z47" s="47" t="s">
        <v>274</v>
      </c>
      <c r="AA47" s="43" t="s">
        <v>272</v>
      </c>
      <c r="AB47" s="78" t="s">
        <v>273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0.47222222222222221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5885-C76E-47D2-89BD-FEE258640A9B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195</v>
      </c>
      <c r="D4" s="7" t="s">
        <v>5</v>
      </c>
      <c r="E4" s="8"/>
      <c r="F4" s="5"/>
      <c r="G4" s="1"/>
      <c r="J4" s="15" t="s">
        <v>275</v>
      </c>
      <c r="K4" s="16" t="s">
        <v>45</v>
      </c>
      <c r="L4" s="17"/>
      <c r="M4" s="18"/>
      <c r="N4" s="19">
        <v>23</v>
      </c>
      <c r="O4" s="19">
        <v>24</v>
      </c>
      <c r="P4" s="19">
        <v>24</v>
      </c>
      <c r="Q4" s="19">
        <v>21</v>
      </c>
      <c r="R4" s="20"/>
      <c r="S4" s="21">
        <f>SUM(N4:R4)</f>
        <v>92</v>
      </c>
      <c r="T4" s="22">
        <v>389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276</v>
      </c>
      <c r="K5" s="16" t="s">
        <v>68</v>
      </c>
      <c r="L5" s="17"/>
      <c r="M5" s="18"/>
      <c r="N5" s="19">
        <v>21</v>
      </c>
      <c r="O5" s="19">
        <v>32</v>
      </c>
      <c r="P5" s="19">
        <v>14</v>
      </c>
      <c r="Q5" s="19">
        <v>20</v>
      </c>
      <c r="R5" s="20"/>
      <c r="S5" s="21">
        <f>SUM(N5:R5)</f>
        <v>87</v>
      </c>
      <c r="T5" s="22">
        <v>389</v>
      </c>
      <c r="U5" s="1"/>
      <c r="V5" s="1"/>
      <c r="W5" s="1"/>
    </row>
    <row r="6" spans="1:28" x14ac:dyDescent="0.3">
      <c r="C6" s="23">
        <v>780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389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117</v>
      </c>
      <c r="D13" s="38">
        <v>32</v>
      </c>
      <c r="E13" s="39">
        <v>30</v>
      </c>
      <c r="F13" s="27">
        <v>4</v>
      </c>
      <c r="G13" s="27">
        <v>15</v>
      </c>
      <c r="H13" s="27"/>
      <c r="I13" s="27"/>
      <c r="J13" s="27">
        <v>6</v>
      </c>
      <c r="K13" s="27">
        <v>7</v>
      </c>
      <c r="L13" s="87"/>
      <c r="M13" s="27">
        <v>0</v>
      </c>
      <c r="N13" s="27">
        <f>SUM(L13:M13)</f>
        <v>0</v>
      </c>
      <c r="O13" s="27">
        <v>3</v>
      </c>
      <c r="P13" s="39">
        <v>2</v>
      </c>
      <c r="Q13" s="87"/>
      <c r="R13" s="87"/>
      <c r="S13" s="87"/>
      <c r="T13" s="27">
        <f>+(F13*2)+J13</f>
        <v>14</v>
      </c>
      <c r="U13" s="40">
        <f>IFERROR(((T13+Q13+N13-R13)+(O13*2))/E13,"")</f>
        <v>0.66666666666666663</v>
      </c>
      <c r="V13" s="22">
        <v>389</v>
      </c>
      <c r="W13" s="22" t="s">
        <v>81</v>
      </c>
      <c r="X13" s="22" t="s">
        <v>87</v>
      </c>
      <c r="Y13" s="76">
        <v>780</v>
      </c>
      <c r="Z13" s="41" t="s">
        <v>376</v>
      </c>
      <c r="AA13" s="1" t="s">
        <v>118</v>
      </c>
      <c r="AB13" s="28" t="s">
        <v>277</v>
      </c>
    </row>
    <row r="14" spans="1:28" x14ac:dyDescent="0.3">
      <c r="A14" s="1" t="s">
        <v>67</v>
      </c>
      <c r="B14" s="1" t="s">
        <v>46</v>
      </c>
      <c r="C14" s="27" t="s">
        <v>363</v>
      </c>
      <c r="D14" s="89"/>
      <c r="E14" s="27">
        <v>3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87"/>
      <c r="M14" s="27">
        <v>1</v>
      </c>
      <c r="N14" s="27">
        <f t="shared" ref="N14:N19" si="0">SUM(L14:M14)</f>
        <v>1</v>
      </c>
      <c r="O14" s="39">
        <v>0</v>
      </c>
      <c r="P14" s="39">
        <v>2</v>
      </c>
      <c r="Q14" s="88"/>
      <c r="R14" s="88"/>
      <c r="S14" s="88"/>
      <c r="T14" s="27">
        <f t="shared" ref="T14:T24" si="1">+(F14*2)+J14</f>
        <v>0</v>
      </c>
      <c r="U14" s="40">
        <f t="shared" ref="U14:U24" si="2">IFERROR(((T14+Q14+N14-R14)+(O14*2))/E14,"")</f>
        <v>0.33333333333333331</v>
      </c>
      <c r="V14" s="22">
        <v>389</v>
      </c>
      <c r="W14" s="22" t="s">
        <v>81</v>
      </c>
      <c r="X14" s="22" t="s">
        <v>87</v>
      </c>
      <c r="Y14" s="76">
        <v>780</v>
      </c>
      <c r="Z14" s="41"/>
      <c r="AA14" s="1" t="s">
        <v>118</v>
      </c>
      <c r="AB14" s="28" t="s">
        <v>277</v>
      </c>
    </row>
    <row r="15" spans="1:28" x14ac:dyDescent="0.3">
      <c r="A15" s="1" t="s">
        <v>67</v>
      </c>
      <c r="B15" s="1" t="s">
        <v>46</v>
      </c>
      <c r="C15" s="27" t="s">
        <v>47</v>
      </c>
      <c r="D15" s="38">
        <v>50</v>
      </c>
      <c r="E15" s="27">
        <v>24</v>
      </c>
      <c r="F15" s="27">
        <v>0</v>
      </c>
      <c r="G15" s="27">
        <v>2</v>
      </c>
      <c r="H15" s="27"/>
      <c r="I15" s="27"/>
      <c r="J15" s="27">
        <v>3</v>
      </c>
      <c r="K15" s="27">
        <v>4</v>
      </c>
      <c r="L15" s="87"/>
      <c r="M15" s="27">
        <v>9</v>
      </c>
      <c r="N15" s="27">
        <f t="shared" si="0"/>
        <v>9</v>
      </c>
      <c r="O15" s="39">
        <v>1</v>
      </c>
      <c r="P15" s="39">
        <v>5</v>
      </c>
      <c r="Q15" s="88"/>
      <c r="R15" s="88"/>
      <c r="S15" s="88"/>
      <c r="T15" s="27">
        <f t="shared" si="1"/>
        <v>3</v>
      </c>
      <c r="U15" s="40">
        <f t="shared" si="2"/>
        <v>0.58333333333333337</v>
      </c>
      <c r="V15" s="22">
        <v>389</v>
      </c>
      <c r="W15" s="22" t="s">
        <v>81</v>
      </c>
      <c r="X15" s="22" t="s">
        <v>87</v>
      </c>
      <c r="Y15" s="76">
        <v>780</v>
      </c>
      <c r="Z15" s="41"/>
      <c r="AA15" s="1" t="s">
        <v>118</v>
      </c>
      <c r="AB15" s="28" t="s">
        <v>277</v>
      </c>
    </row>
    <row r="16" spans="1:28" x14ac:dyDescent="0.3">
      <c r="A16" s="1" t="s">
        <v>67</v>
      </c>
      <c r="B16" s="1" t="s">
        <v>46</v>
      </c>
      <c r="C16" s="27" t="s">
        <v>48</v>
      </c>
      <c r="D16" s="38">
        <v>40</v>
      </c>
      <c r="E16" s="27">
        <v>31</v>
      </c>
      <c r="F16" s="27">
        <v>7</v>
      </c>
      <c r="G16" s="27">
        <v>9</v>
      </c>
      <c r="H16" s="27"/>
      <c r="I16" s="27"/>
      <c r="J16" s="27">
        <v>2</v>
      </c>
      <c r="K16" s="27">
        <v>6</v>
      </c>
      <c r="L16" s="87"/>
      <c r="M16" s="39">
        <v>15</v>
      </c>
      <c r="N16" s="27">
        <f t="shared" si="0"/>
        <v>15</v>
      </c>
      <c r="O16" s="39">
        <v>1</v>
      </c>
      <c r="P16" s="39">
        <v>5</v>
      </c>
      <c r="Q16" s="88"/>
      <c r="R16" s="88"/>
      <c r="S16" s="88"/>
      <c r="T16" s="27">
        <f t="shared" si="1"/>
        <v>16</v>
      </c>
      <c r="U16" s="40">
        <f t="shared" si="2"/>
        <v>1.064516129032258</v>
      </c>
      <c r="V16" s="22">
        <v>389</v>
      </c>
      <c r="W16" s="22" t="s">
        <v>81</v>
      </c>
      <c r="X16" s="22" t="s">
        <v>87</v>
      </c>
      <c r="Y16" s="76">
        <v>780</v>
      </c>
      <c r="Z16" s="41"/>
      <c r="AA16" s="1" t="s">
        <v>118</v>
      </c>
      <c r="AB16" s="28" t="s">
        <v>277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32</v>
      </c>
      <c r="E17" s="27" t="s">
        <v>395</v>
      </c>
      <c r="F17" s="27"/>
      <c r="G17" s="27"/>
      <c r="H17" s="27"/>
      <c r="I17" s="27"/>
      <c r="J17" s="27"/>
      <c r="K17" s="27"/>
      <c r="L17" s="87"/>
      <c r="M17" s="39"/>
      <c r="N17" s="27"/>
      <c r="O17" s="39"/>
      <c r="P17" s="39"/>
      <c r="Q17" s="88"/>
      <c r="R17" s="88"/>
      <c r="S17" s="88"/>
      <c r="T17" s="27"/>
      <c r="U17" s="40"/>
      <c r="V17" s="22">
        <v>389</v>
      </c>
      <c r="W17" s="22" t="s">
        <v>81</v>
      </c>
      <c r="X17" s="22" t="s">
        <v>87</v>
      </c>
      <c r="Y17" s="76">
        <v>780</v>
      </c>
      <c r="Z17" s="41"/>
      <c r="AA17" s="1" t="s">
        <v>118</v>
      </c>
      <c r="AB17" s="28" t="s">
        <v>277</v>
      </c>
    </row>
    <row r="18" spans="1:28" x14ac:dyDescent="0.3">
      <c r="A18" s="1" t="s">
        <v>67</v>
      </c>
      <c r="B18" s="1" t="s">
        <v>46</v>
      </c>
      <c r="C18" s="27" t="s">
        <v>50</v>
      </c>
      <c r="D18" s="38">
        <v>43</v>
      </c>
      <c r="E18" s="27">
        <v>29</v>
      </c>
      <c r="F18" s="27">
        <v>4</v>
      </c>
      <c r="G18" s="27">
        <v>14</v>
      </c>
      <c r="H18" s="27"/>
      <c r="I18" s="27"/>
      <c r="J18" s="27">
        <v>1</v>
      </c>
      <c r="K18" s="27">
        <v>2</v>
      </c>
      <c r="L18" s="87"/>
      <c r="M18" s="27">
        <v>8</v>
      </c>
      <c r="N18" s="27">
        <f t="shared" si="0"/>
        <v>8</v>
      </c>
      <c r="O18" s="39">
        <v>1</v>
      </c>
      <c r="P18" s="55">
        <v>6</v>
      </c>
      <c r="Q18" s="88"/>
      <c r="R18" s="88"/>
      <c r="S18" s="88"/>
      <c r="T18" s="27">
        <f t="shared" si="1"/>
        <v>9</v>
      </c>
      <c r="U18" s="40">
        <f t="shared" si="2"/>
        <v>0.65517241379310343</v>
      </c>
      <c r="V18" s="22">
        <v>389</v>
      </c>
      <c r="W18" s="22" t="s">
        <v>81</v>
      </c>
      <c r="X18" s="22" t="s">
        <v>87</v>
      </c>
      <c r="Y18" s="76">
        <v>780</v>
      </c>
      <c r="Z18" s="41"/>
      <c r="AA18" s="1" t="s">
        <v>118</v>
      </c>
      <c r="AB18" s="28" t="s">
        <v>277</v>
      </c>
    </row>
    <row r="19" spans="1:28" x14ac:dyDescent="0.3">
      <c r="A19" s="1" t="s">
        <v>67</v>
      </c>
      <c r="B19" s="1" t="s">
        <v>46</v>
      </c>
      <c r="C19" s="27" t="s">
        <v>51</v>
      </c>
      <c r="D19" s="38">
        <v>10</v>
      </c>
      <c r="E19" s="27">
        <v>18</v>
      </c>
      <c r="F19" s="27">
        <v>3</v>
      </c>
      <c r="G19" s="27">
        <v>8</v>
      </c>
      <c r="H19" s="27"/>
      <c r="I19" s="27"/>
      <c r="J19" s="27">
        <v>5</v>
      </c>
      <c r="K19" s="27">
        <v>9</v>
      </c>
      <c r="L19" s="87"/>
      <c r="M19" s="27">
        <v>6</v>
      </c>
      <c r="N19" s="27">
        <f t="shared" si="0"/>
        <v>6</v>
      </c>
      <c r="O19" s="39">
        <v>2</v>
      </c>
      <c r="P19" s="39">
        <v>4</v>
      </c>
      <c r="Q19" s="88"/>
      <c r="R19" s="88"/>
      <c r="S19" s="88"/>
      <c r="T19" s="27">
        <f t="shared" si="1"/>
        <v>11</v>
      </c>
      <c r="U19" s="40">
        <f t="shared" si="2"/>
        <v>1.1666666666666667</v>
      </c>
      <c r="V19" s="22">
        <v>389</v>
      </c>
      <c r="W19" s="22" t="s">
        <v>81</v>
      </c>
      <c r="X19" s="22" t="s">
        <v>87</v>
      </c>
      <c r="Y19" s="76">
        <v>780</v>
      </c>
      <c r="Z19" s="41"/>
      <c r="AA19" s="1" t="s">
        <v>118</v>
      </c>
      <c r="AB19" s="28" t="s">
        <v>277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33</v>
      </c>
      <c r="E20" s="27">
        <v>13</v>
      </c>
      <c r="F20" s="27">
        <v>2</v>
      </c>
      <c r="G20" s="27">
        <v>4</v>
      </c>
      <c r="H20" s="27"/>
      <c r="I20" s="27"/>
      <c r="J20" s="27">
        <v>1</v>
      </c>
      <c r="K20" s="27">
        <v>2</v>
      </c>
      <c r="L20" s="87"/>
      <c r="M20" s="27">
        <v>4</v>
      </c>
      <c r="N20" s="27">
        <f>SUM(L20:M20)</f>
        <v>4</v>
      </c>
      <c r="O20" s="39">
        <v>2</v>
      </c>
      <c r="P20" s="39">
        <v>1</v>
      </c>
      <c r="Q20" s="88"/>
      <c r="R20" s="88"/>
      <c r="S20" s="88"/>
      <c r="T20" s="27">
        <f t="shared" si="1"/>
        <v>5</v>
      </c>
      <c r="U20" s="40">
        <f t="shared" si="2"/>
        <v>1</v>
      </c>
      <c r="V20" s="22">
        <v>389</v>
      </c>
      <c r="W20" s="22" t="s">
        <v>81</v>
      </c>
      <c r="X20" s="22" t="s">
        <v>87</v>
      </c>
      <c r="Y20" s="76">
        <v>780</v>
      </c>
      <c r="Z20" s="41"/>
      <c r="AA20" s="1" t="s">
        <v>118</v>
      </c>
      <c r="AB20" s="28" t="s">
        <v>277</v>
      </c>
    </row>
    <row r="21" spans="1:28" x14ac:dyDescent="0.3">
      <c r="A21" s="1" t="s">
        <v>67</v>
      </c>
      <c r="B21" s="1" t="s">
        <v>46</v>
      </c>
      <c r="C21" s="27" t="s">
        <v>57</v>
      </c>
      <c r="D21" s="38">
        <v>51</v>
      </c>
      <c r="E21" s="27">
        <v>11</v>
      </c>
      <c r="F21" s="27">
        <v>0</v>
      </c>
      <c r="G21" s="27">
        <v>1</v>
      </c>
      <c r="H21" s="27"/>
      <c r="I21" s="27"/>
      <c r="J21" s="27">
        <v>0</v>
      </c>
      <c r="K21" s="27">
        <v>2</v>
      </c>
      <c r="L21" s="87"/>
      <c r="M21" s="27">
        <v>3</v>
      </c>
      <c r="N21" s="27">
        <f>SUM(L21:M21)</f>
        <v>3</v>
      </c>
      <c r="O21" s="39">
        <v>0</v>
      </c>
      <c r="P21" s="39">
        <v>5</v>
      </c>
      <c r="Q21" s="88"/>
      <c r="R21" s="88"/>
      <c r="S21" s="88"/>
      <c r="T21" s="27">
        <f t="shared" si="1"/>
        <v>0</v>
      </c>
      <c r="U21" s="40">
        <f t="shared" si="2"/>
        <v>0.27272727272727271</v>
      </c>
      <c r="V21" s="22">
        <v>389</v>
      </c>
      <c r="W21" s="22" t="s">
        <v>81</v>
      </c>
      <c r="X21" s="22" t="s">
        <v>87</v>
      </c>
      <c r="Y21" s="76">
        <v>780</v>
      </c>
      <c r="Z21" s="41"/>
      <c r="AA21" s="1" t="s">
        <v>118</v>
      </c>
      <c r="AB21" s="28" t="s">
        <v>277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11</v>
      </c>
      <c r="E22" s="27">
        <v>36</v>
      </c>
      <c r="F22" s="27">
        <v>7</v>
      </c>
      <c r="G22" s="27">
        <v>12</v>
      </c>
      <c r="H22" s="27"/>
      <c r="I22" s="27"/>
      <c r="J22" s="27">
        <v>9</v>
      </c>
      <c r="K22" s="27">
        <v>13</v>
      </c>
      <c r="L22" s="87"/>
      <c r="M22" s="27">
        <v>5</v>
      </c>
      <c r="N22" s="27">
        <f>SUM(L22:M22)</f>
        <v>5</v>
      </c>
      <c r="O22" s="39">
        <v>4</v>
      </c>
      <c r="P22" s="39">
        <v>1</v>
      </c>
      <c r="Q22" s="88"/>
      <c r="R22" s="88"/>
      <c r="S22" s="88"/>
      <c r="T22" s="27">
        <f t="shared" si="1"/>
        <v>23</v>
      </c>
      <c r="U22" s="40">
        <f t="shared" si="2"/>
        <v>1</v>
      </c>
      <c r="V22" s="22">
        <v>389</v>
      </c>
      <c r="W22" s="22" t="s">
        <v>81</v>
      </c>
      <c r="X22" s="22" t="s">
        <v>87</v>
      </c>
      <c r="Y22" s="76">
        <v>780</v>
      </c>
      <c r="Z22" s="41"/>
      <c r="AA22" s="1" t="s">
        <v>118</v>
      </c>
      <c r="AB22" s="28" t="s">
        <v>277</v>
      </c>
    </row>
    <row r="23" spans="1:28" x14ac:dyDescent="0.3">
      <c r="A23" s="1" t="s">
        <v>67</v>
      </c>
      <c r="B23" s="1" t="s">
        <v>46</v>
      </c>
      <c r="C23" s="27" t="s">
        <v>58</v>
      </c>
      <c r="D23" s="38">
        <v>22</v>
      </c>
      <c r="E23" s="27">
        <v>22</v>
      </c>
      <c r="F23" s="27">
        <v>0</v>
      </c>
      <c r="G23" s="27">
        <v>3</v>
      </c>
      <c r="H23" s="27"/>
      <c r="I23" s="27"/>
      <c r="J23" s="27">
        <v>5</v>
      </c>
      <c r="K23" s="27">
        <v>7</v>
      </c>
      <c r="L23" s="87"/>
      <c r="M23" s="27">
        <v>2</v>
      </c>
      <c r="N23" s="27">
        <f>SUM(L23:M23)</f>
        <v>2</v>
      </c>
      <c r="O23" s="39">
        <v>2</v>
      </c>
      <c r="P23" s="39">
        <v>2</v>
      </c>
      <c r="Q23" s="88"/>
      <c r="R23" s="88"/>
      <c r="S23" s="88"/>
      <c r="T23" s="27">
        <f t="shared" si="1"/>
        <v>5</v>
      </c>
      <c r="U23" s="40">
        <f t="shared" si="2"/>
        <v>0.5</v>
      </c>
      <c r="V23" s="22">
        <v>389</v>
      </c>
      <c r="W23" s="22" t="s">
        <v>81</v>
      </c>
      <c r="X23" s="22" t="s">
        <v>87</v>
      </c>
      <c r="Y23" s="76">
        <v>780</v>
      </c>
      <c r="Z23" s="41"/>
      <c r="AA23" s="1" t="s">
        <v>118</v>
      </c>
      <c r="AB23" s="28" t="s">
        <v>277</v>
      </c>
    </row>
    <row r="24" spans="1:28" x14ac:dyDescent="0.3">
      <c r="A24" s="1" t="s">
        <v>67</v>
      </c>
      <c r="B24" s="1" t="s">
        <v>46</v>
      </c>
      <c r="C24" s="27" t="s">
        <v>55</v>
      </c>
      <c r="D24" s="38">
        <v>1</v>
      </c>
      <c r="E24" s="27">
        <v>23</v>
      </c>
      <c r="F24" s="27">
        <v>2</v>
      </c>
      <c r="G24" s="27">
        <v>9</v>
      </c>
      <c r="H24" s="27"/>
      <c r="I24" s="27"/>
      <c r="J24" s="27">
        <v>2</v>
      </c>
      <c r="K24" s="27">
        <v>2</v>
      </c>
      <c r="L24" s="87"/>
      <c r="M24" s="27">
        <v>2</v>
      </c>
      <c r="N24" s="27">
        <f>SUM(L24:M24)</f>
        <v>2</v>
      </c>
      <c r="O24" s="39">
        <v>4</v>
      </c>
      <c r="P24" s="39">
        <v>2</v>
      </c>
      <c r="Q24" s="88"/>
      <c r="R24" s="88"/>
      <c r="S24" s="88"/>
      <c r="T24" s="27">
        <f t="shared" si="1"/>
        <v>6</v>
      </c>
      <c r="U24" s="40">
        <f t="shared" si="2"/>
        <v>0.69565217391304346</v>
      </c>
      <c r="V24" s="22">
        <v>389</v>
      </c>
      <c r="W24" s="22" t="s">
        <v>81</v>
      </c>
      <c r="X24" s="22" t="s">
        <v>87</v>
      </c>
      <c r="Y24" s="76">
        <v>780</v>
      </c>
      <c r="Z24" s="41"/>
      <c r="AA24" s="1" t="s">
        <v>118</v>
      </c>
      <c r="AB24" s="28" t="s">
        <v>277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42"/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55">
        <v>6</v>
      </c>
      <c r="R25" s="55">
        <v>28</v>
      </c>
      <c r="S25" s="42"/>
      <c r="T25" s="27"/>
      <c r="U25" s="40" t="str">
        <f>_xlfn.IFNA("",((T25+Q25+N25-R25)+(O25*2))/E25)</f>
        <v/>
      </c>
      <c r="V25" s="22">
        <v>389</v>
      </c>
      <c r="W25" s="22" t="s">
        <v>81</v>
      </c>
      <c r="X25" s="22" t="s">
        <v>87</v>
      </c>
      <c r="Y25" s="76">
        <v>780</v>
      </c>
      <c r="Z25" s="41"/>
      <c r="AA25" s="1" t="s">
        <v>118</v>
      </c>
      <c r="AB25" s="28" t="s">
        <v>277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29</v>
      </c>
      <c r="G26" s="44">
        <f t="shared" si="3"/>
        <v>77</v>
      </c>
      <c r="H26" s="44">
        <f t="shared" si="3"/>
        <v>0</v>
      </c>
      <c r="I26" s="44">
        <f t="shared" si="3"/>
        <v>0</v>
      </c>
      <c r="J26" s="44">
        <f t="shared" si="3"/>
        <v>34</v>
      </c>
      <c r="K26" s="44">
        <f t="shared" si="3"/>
        <v>54</v>
      </c>
      <c r="L26" s="44">
        <f t="shared" si="3"/>
        <v>0</v>
      </c>
      <c r="M26" s="44">
        <f t="shared" si="3"/>
        <v>55</v>
      </c>
      <c r="N26" s="44">
        <f t="shared" si="3"/>
        <v>55</v>
      </c>
      <c r="O26" s="44">
        <f t="shared" si="3"/>
        <v>20</v>
      </c>
      <c r="P26" s="44">
        <f t="shared" si="3"/>
        <v>35</v>
      </c>
      <c r="Q26" s="44">
        <f t="shared" si="3"/>
        <v>6</v>
      </c>
      <c r="R26" s="44">
        <f t="shared" si="3"/>
        <v>28</v>
      </c>
      <c r="S26" s="44">
        <f t="shared" si="3"/>
        <v>0</v>
      </c>
      <c r="T26" s="44">
        <f t="shared" si="3"/>
        <v>92</v>
      </c>
      <c r="U26" s="45">
        <f>((T26+Q26+N26-R26)+(O26*2))/E26</f>
        <v>0.6875</v>
      </c>
      <c r="V26" s="46">
        <v>389</v>
      </c>
      <c r="W26" s="46" t="s">
        <v>81</v>
      </c>
      <c r="X26" s="46" t="s">
        <v>87</v>
      </c>
      <c r="Y26" s="75">
        <v>780</v>
      </c>
      <c r="Z26" s="47"/>
      <c r="AA26" s="43" t="s">
        <v>118</v>
      </c>
      <c r="AB26" s="78" t="s">
        <v>277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0.37662337662337664</v>
      </c>
      <c r="H27" s="27"/>
      <c r="I27" s="1"/>
      <c r="J27" s="48" t="s">
        <v>42</v>
      </c>
      <c r="K27" s="50">
        <f>J26/K26</f>
        <v>0.62962962962962965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362</v>
      </c>
      <c r="D35" s="38">
        <v>17</v>
      </c>
      <c r="E35" s="27" t="s">
        <v>395</v>
      </c>
      <c r="F35" s="27"/>
      <c r="G35" s="27"/>
      <c r="H35" s="27"/>
      <c r="I35" s="27"/>
      <c r="J35" s="27"/>
      <c r="K35" s="27"/>
      <c r="L35" s="87"/>
      <c r="M35" s="27"/>
      <c r="N35" s="27"/>
      <c r="O35" s="27"/>
      <c r="P35" s="39"/>
      <c r="Q35" s="87"/>
      <c r="R35" s="87"/>
      <c r="S35" s="87"/>
      <c r="T35" s="27"/>
      <c r="U35" s="40" t="str">
        <f>IFERROR(((T35+Q35+N35-R35)+(O35*2))/E35,"")</f>
        <v/>
      </c>
      <c r="V35" s="22">
        <v>389</v>
      </c>
      <c r="W35" s="22" t="s">
        <v>86</v>
      </c>
      <c r="X35" s="22" t="s">
        <v>82</v>
      </c>
      <c r="Y35" s="76">
        <v>780</v>
      </c>
      <c r="Z35" s="41"/>
      <c r="AA35" s="1" t="s">
        <v>272</v>
      </c>
      <c r="AB35" s="28" t="s">
        <v>277</v>
      </c>
    </row>
    <row r="36" spans="1:28" x14ac:dyDescent="0.3">
      <c r="A36" s="1" t="s">
        <v>46</v>
      </c>
      <c r="B36" s="1" t="s">
        <v>67</v>
      </c>
      <c r="C36" s="27" t="s">
        <v>370</v>
      </c>
      <c r="D36" s="38">
        <v>44</v>
      </c>
      <c r="E36" s="27" t="s">
        <v>395</v>
      </c>
      <c r="F36" s="27"/>
      <c r="G36" s="27"/>
      <c r="H36" s="27"/>
      <c r="I36" s="27"/>
      <c r="J36" s="27"/>
      <c r="K36" s="27"/>
      <c r="L36" s="87"/>
      <c r="M36" s="27"/>
      <c r="N36" s="27"/>
      <c r="O36" s="39"/>
      <c r="P36" s="39"/>
      <c r="Q36" s="88"/>
      <c r="R36" s="88"/>
      <c r="S36" s="88"/>
      <c r="T36" s="39"/>
      <c r="U36" s="40" t="str">
        <f t="shared" ref="U36:U45" si="4">IFERROR(((T36+Q36+N36-R36)+(O36*2))/E36,"")</f>
        <v/>
      </c>
      <c r="V36" s="22">
        <v>389</v>
      </c>
      <c r="W36" s="22" t="s">
        <v>86</v>
      </c>
      <c r="X36" s="22" t="s">
        <v>82</v>
      </c>
      <c r="Y36" s="76">
        <v>780</v>
      </c>
      <c r="Z36" s="41"/>
      <c r="AA36" s="1" t="s">
        <v>272</v>
      </c>
      <c r="AB36" s="28" t="s">
        <v>277</v>
      </c>
    </row>
    <row r="37" spans="1:28" x14ac:dyDescent="0.3">
      <c r="A37" s="1" t="s">
        <v>46</v>
      </c>
      <c r="B37" s="1" t="s">
        <v>67</v>
      </c>
      <c r="C37" s="27" t="s">
        <v>147</v>
      </c>
      <c r="D37" s="38">
        <v>6</v>
      </c>
      <c r="E37" s="27">
        <v>23</v>
      </c>
      <c r="F37" s="27">
        <v>1</v>
      </c>
      <c r="G37" s="27">
        <v>9</v>
      </c>
      <c r="H37" s="27"/>
      <c r="I37" s="27"/>
      <c r="J37" s="27">
        <v>3</v>
      </c>
      <c r="K37" s="27">
        <v>3</v>
      </c>
      <c r="L37" s="87"/>
      <c r="M37" s="27">
        <v>1</v>
      </c>
      <c r="N37" s="27">
        <f t="shared" ref="N37:N45" si="5">SUM(L37:M37)</f>
        <v>1</v>
      </c>
      <c r="O37" s="39">
        <v>2</v>
      </c>
      <c r="P37" s="55">
        <v>6</v>
      </c>
      <c r="Q37" s="88"/>
      <c r="R37" s="88"/>
      <c r="S37" s="88"/>
      <c r="T37" s="39">
        <f t="shared" ref="T37:T45" si="6">(H37*3)+((F37-H37)*2)+J37</f>
        <v>5</v>
      </c>
      <c r="U37" s="40">
        <f t="shared" si="4"/>
        <v>0.43478260869565216</v>
      </c>
      <c r="V37" s="22">
        <v>389</v>
      </c>
      <c r="W37" s="22" t="s">
        <v>86</v>
      </c>
      <c r="X37" s="22" t="s">
        <v>82</v>
      </c>
      <c r="Y37" s="76">
        <v>780</v>
      </c>
      <c r="Z37" s="41"/>
      <c r="AA37" s="1" t="s">
        <v>272</v>
      </c>
      <c r="AB37" s="28" t="s">
        <v>277</v>
      </c>
    </row>
    <row r="38" spans="1:28" x14ac:dyDescent="0.3">
      <c r="A38" s="1" t="s">
        <v>46</v>
      </c>
      <c r="B38" s="1" t="s">
        <v>67</v>
      </c>
      <c r="C38" s="27" t="s">
        <v>121</v>
      </c>
      <c r="D38" s="38">
        <v>8</v>
      </c>
      <c r="E38" s="27">
        <v>18</v>
      </c>
      <c r="F38" s="27">
        <v>3</v>
      </c>
      <c r="G38" s="27">
        <v>10</v>
      </c>
      <c r="H38" s="27"/>
      <c r="I38" s="27"/>
      <c r="J38" s="27">
        <v>2</v>
      </c>
      <c r="K38" s="27">
        <v>2</v>
      </c>
      <c r="L38" s="87"/>
      <c r="M38" s="27">
        <v>2</v>
      </c>
      <c r="N38" s="27">
        <f t="shared" si="5"/>
        <v>2</v>
      </c>
      <c r="O38" s="39">
        <v>1</v>
      </c>
      <c r="P38" s="39">
        <v>3</v>
      </c>
      <c r="Q38" s="88"/>
      <c r="R38" s="88"/>
      <c r="S38" s="88"/>
      <c r="T38" s="39">
        <f t="shared" si="6"/>
        <v>8</v>
      </c>
      <c r="U38" s="40">
        <f t="shared" si="4"/>
        <v>0.66666666666666663</v>
      </c>
      <c r="V38" s="22">
        <v>389</v>
      </c>
      <c r="W38" s="22" t="s">
        <v>86</v>
      </c>
      <c r="X38" s="22" t="s">
        <v>82</v>
      </c>
      <c r="Y38" s="76">
        <v>780</v>
      </c>
      <c r="Z38" s="41"/>
      <c r="AA38" s="1" t="s">
        <v>272</v>
      </c>
      <c r="AB38" s="28" t="s">
        <v>277</v>
      </c>
    </row>
    <row r="39" spans="1:28" x14ac:dyDescent="0.3">
      <c r="A39" s="1" t="s">
        <v>46</v>
      </c>
      <c r="B39" s="1" t="s">
        <v>67</v>
      </c>
      <c r="C39" s="27" t="s">
        <v>152</v>
      </c>
      <c r="D39" s="38">
        <v>33</v>
      </c>
      <c r="E39" s="27">
        <v>37</v>
      </c>
      <c r="F39" s="27">
        <v>12</v>
      </c>
      <c r="G39" s="27">
        <v>21</v>
      </c>
      <c r="H39" s="27"/>
      <c r="I39" s="27"/>
      <c r="J39" s="27">
        <v>13</v>
      </c>
      <c r="K39" s="27">
        <v>18</v>
      </c>
      <c r="L39" s="27">
        <v>13</v>
      </c>
      <c r="M39" s="27">
        <v>13</v>
      </c>
      <c r="N39" s="27">
        <f t="shared" si="5"/>
        <v>26</v>
      </c>
      <c r="O39" s="39">
        <v>0</v>
      </c>
      <c r="P39" s="39">
        <v>5</v>
      </c>
      <c r="Q39" s="88"/>
      <c r="R39" s="88"/>
      <c r="S39" s="88"/>
      <c r="T39" s="39">
        <f t="shared" si="6"/>
        <v>37</v>
      </c>
      <c r="U39" s="40">
        <f t="shared" si="4"/>
        <v>1.7027027027027026</v>
      </c>
      <c r="V39" s="22">
        <v>389</v>
      </c>
      <c r="W39" s="22" t="s">
        <v>86</v>
      </c>
      <c r="X39" s="22" t="s">
        <v>82</v>
      </c>
      <c r="Y39" s="76">
        <v>780</v>
      </c>
      <c r="Z39" s="41"/>
      <c r="AA39" s="1" t="s">
        <v>272</v>
      </c>
      <c r="AB39" s="28" t="s">
        <v>277</v>
      </c>
    </row>
    <row r="40" spans="1:28" x14ac:dyDescent="0.3">
      <c r="A40" s="1" t="s">
        <v>46</v>
      </c>
      <c r="B40" s="1" t="s">
        <v>67</v>
      </c>
      <c r="C40" s="27" t="s">
        <v>371</v>
      </c>
      <c r="D40" s="38">
        <v>25</v>
      </c>
      <c r="E40" s="27">
        <v>19</v>
      </c>
      <c r="F40" s="27">
        <v>2</v>
      </c>
      <c r="G40" s="27">
        <v>7</v>
      </c>
      <c r="H40" s="27"/>
      <c r="I40" s="27"/>
      <c r="J40" s="27">
        <v>1</v>
      </c>
      <c r="K40" s="27">
        <v>1</v>
      </c>
      <c r="L40" s="87"/>
      <c r="M40" s="27">
        <v>7</v>
      </c>
      <c r="N40" s="27">
        <f t="shared" si="5"/>
        <v>7</v>
      </c>
      <c r="O40" s="39">
        <v>0</v>
      </c>
      <c r="P40" s="39">
        <v>3</v>
      </c>
      <c r="Q40" s="88"/>
      <c r="R40" s="88"/>
      <c r="S40" s="88"/>
      <c r="T40" s="39">
        <f t="shared" si="6"/>
        <v>5</v>
      </c>
      <c r="U40" s="40">
        <f t="shared" si="4"/>
        <v>0.63157894736842102</v>
      </c>
      <c r="V40" s="22">
        <v>389</v>
      </c>
      <c r="W40" s="22" t="s">
        <v>86</v>
      </c>
      <c r="X40" s="22" t="s">
        <v>82</v>
      </c>
      <c r="Y40" s="76">
        <v>780</v>
      </c>
      <c r="Z40" s="41"/>
      <c r="AA40" s="1" t="s">
        <v>272</v>
      </c>
      <c r="AB40" s="28" t="s">
        <v>277</v>
      </c>
    </row>
    <row r="41" spans="1:28" x14ac:dyDescent="0.3">
      <c r="A41" s="1" t="s">
        <v>46</v>
      </c>
      <c r="B41" s="1" t="s">
        <v>67</v>
      </c>
      <c r="C41" s="27" t="s">
        <v>136</v>
      </c>
      <c r="D41" s="38">
        <v>24</v>
      </c>
      <c r="E41" s="27">
        <v>35</v>
      </c>
      <c r="F41" s="27">
        <v>3</v>
      </c>
      <c r="G41" s="27">
        <v>9</v>
      </c>
      <c r="H41" s="27"/>
      <c r="I41" s="27"/>
      <c r="J41" s="27">
        <v>4</v>
      </c>
      <c r="K41" s="27">
        <v>4</v>
      </c>
      <c r="L41" s="87"/>
      <c r="M41" s="27">
        <v>7</v>
      </c>
      <c r="N41" s="27">
        <f t="shared" si="5"/>
        <v>7</v>
      </c>
      <c r="O41" s="39">
        <v>1</v>
      </c>
      <c r="P41" s="55">
        <v>6</v>
      </c>
      <c r="Q41" s="88"/>
      <c r="R41" s="88"/>
      <c r="S41" s="88"/>
      <c r="T41" s="39">
        <f t="shared" si="6"/>
        <v>10</v>
      </c>
      <c r="U41" s="40">
        <f t="shared" si="4"/>
        <v>0.54285714285714282</v>
      </c>
      <c r="V41" s="22">
        <v>389</v>
      </c>
      <c r="W41" s="22" t="s">
        <v>86</v>
      </c>
      <c r="X41" s="22" t="s">
        <v>82</v>
      </c>
      <c r="Y41" s="76">
        <v>780</v>
      </c>
      <c r="Z41" s="41"/>
      <c r="AA41" s="1" t="s">
        <v>272</v>
      </c>
      <c r="AB41" s="28" t="s">
        <v>277</v>
      </c>
    </row>
    <row r="42" spans="1:28" x14ac:dyDescent="0.3">
      <c r="A42" s="1" t="s">
        <v>46</v>
      </c>
      <c r="B42" s="1" t="s">
        <v>67</v>
      </c>
      <c r="C42" s="27" t="s">
        <v>372</v>
      </c>
      <c r="D42" s="38">
        <v>11</v>
      </c>
      <c r="E42" s="27">
        <v>33</v>
      </c>
      <c r="F42" s="27">
        <v>0</v>
      </c>
      <c r="G42" s="27">
        <v>9</v>
      </c>
      <c r="H42" s="27"/>
      <c r="I42" s="27"/>
      <c r="J42" s="27">
        <v>5</v>
      </c>
      <c r="K42" s="27">
        <v>7</v>
      </c>
      <c r="L42" s="87"/>
      <c r="M42" s="27">
        <v>4</v>
      </c>
      <c r="N42" s="27">
        <f t="shared" si="5"/>
        <v>4</v>
      </c>
      <c r="O42" s="39">
        <v>2</v>
      </c>
      <c r="P42" s="39">
        <v>2</v>
      </c>
      <c r="Q42" s="88"/>
      <c r="R42" s="88"/>
      <c r="S42" s="88"/>
      <c r="T42" s="39">
        <f t="shared" si="6"/>
        <v>5</v>
      </c>
      <c r="U42" s="40">
        <f t="shared" si="4"/>
        <v>0.39393939393939392</v>
      </c>
      <c r="V42" s="22">
        <v>389</v>
      </c>
      <c r="W42" s="22" t="s">
        <v>86</v>
      </c>
      <c r="X42" s="22" t="s">
        <v>82</v>
      </c>
      <c r="Y42" s="76">
        <v>780</v>
      </c>
      <c r="Z42" s="41"/>
      <c r="AA42" s="1" t="s">
        <v>272</v>
      </c>
      <c r="AB42" s="28" t="s">
        <v>277</v>
      </c>
    </row>
    <row r="43" spans="1:28" x14ac:dyDescent="0.3">
      <c r="A43" s="1" t="s">
        <v>46</v>
      </c>
      <c r="B43" s="1" t="s">
        <v>67</v>
      </c>
      <c r="C43" s="27" t="s">
        <v>373</v>
      </c>
      <c r="D43" s="38">
        <v>32</v>
      </c>
      <c r="E43" s="27">
        <v>20</v>
      </c>
      <c r="F43" s="27">
        <v>2</v>
      </c>
      <c r="G43" s="27">
        <v>6</v>
      </c>
      <c r="H43" s="27"/>
      <c r="I43" s="27"/>
      <c r="J43" s="27">
        <v>2</v>
      </c>
      <c r="K43" s="27">
        <v>4</v>
      </c>
      <c r="L43" s="87"/>
      <c r="M43" s="27">
        <v>4</v>
      </c>
      <c r="N43" s="27">
        <f t="shared" si="5"/>
        <v>4</v>
      </c>
      <c r="O43" s="39">
        <v>0</v>
      </c>
      <c r="P43" s="39">
        <v>2</v>
      </c>
      <c r="Q43" s="88"/>
      <c r="R43" s="88"/>
      <c r="S43" s="88"/>
      <c r="T43" s="39">
        <f t="shared" si="6"/>
        <v>6</v>
      </c>
      <c r="U43" s="40">
        <f t="shared" si="4"/>
        <v>0.5</v>
      </c>
      <c r="V43" s="22">
        <v>389</v>
      </c>
      <c r="W43" s="22" t="s">
        <v>86</v>
      </c>
      <c r="X43" s="22" t="s">
        <v>82</v>
      </c>
      <c r="Y43" s="76">
        <v>780</v>
      </c>
      <c r="Z43" s="41"/>
      <c r="AA43" s="1" t="s">
        <v>272</v>
      </c>
      <c r="AB43" s="28" t="s">
        <v>277</v>
      </c>
    </row>
    <row r="44" spans="1:28" x14ac:dyDescent="0.3">
      <c r="A44" s="1" t="s">
        <v>46</v>
      </c>
      <c r="B44" s="1" t="s">
        <v>67</v>
      </c>
      <c r="C44" s="27" t="s">
        <v>364</v>
      </c>
      <c r="D44" s="38">
        <v>7</v>
      </c>
      <c r="E44" s="27">
        <v>16</v>
      </c>
      <c r="F44" s="27">
        <v>0</v>
      </c>
      <c r="G44" s="27">
        <v>6</v>
      </c>
      <c r="H44" s="27"/>
      <c r="I44" s="27"/>
      <c r="J44" s="27">
        <v>0</v>
      </c>
      <c r="K44" s="27">
        <v>0</v>
      </c>
      <c r="L44" s="87"/>
      <c r="M44" s="27">
        <v>2</v>
      </c>
      <c r="N44" s="27">
        <f t="shared" si="5"/>
        <v>2</v>
      </c>
      <c r="O44" s="39">
        <v>1</v>
      </c>
      <c r="P44" s="39">
        <v>2</v>
      </c>
      <c r="Q44" s="88"/>
      <c r="R44" s="88"/>
      <c r="S44" s="88"/>
      <c r="T44" s="39">
        <f t="shared" si="6"/>
        <v>0</v>
      </c>
      <c r="U44" s="40">
        <f t="shared" si="4"/>
        <v>0.25</v>
      </c>
      <c r="V44" s="22">
        <v>389</v>
      </c>
      <c r="W44" s="22" t="s">
        <v>86</v>
      </c>
      <c r="X44" s="22" t="s">
        <v>82</v>
      </c>
      <c r="Y44" s="76">
        <v>780</v>
      </c>
      <c r="Z44" s="41"/>
      <c r="AA44" s="1" t="s">
        <v>272</v>
      </c>
      <c r="AB44" s="28" t="s">
        <v>277</v>
      </c>
    </row>
    <row r="45" spans="1:28" x14ac:dyDescent="0.3">
      <c r="A45" s="1" t="s">
        <v>46</v>
      </c>
      <c r="B45" s="1" t="s">
        <v>67</v>
      </c>
      <c r="C45" s="27" t="s">
        <v>374</v>
      </c>
      <c r="D45" s="38">
        <v>13</v>
      </c>
      <c r="E45" s="27">
        <v>39</v>
      </c>
      <c r="F45" s="27">
        <v>2</v>
      </c>
      <c r="G45" s="27">
        <v>11</v>
      </c>
      <c r="H45" s="27"/>
      <c r="I45" s="27"/>
      <c r="J45" s="27">
        <v>7</v>
      </c>
      <c r="K45" s="27">
        <v>9</v>
      </c>
      <c r="L45" s="87"/>
      <c r="M45" s="27">
        <v>10</v>
      </c>
      <c r="N45" s="27">
        <f t="shared" si="5"/>
        <v>10</v>
      </c>
      <c r="O45" s="39">
        <v>0</v>
      </c>
      <c r="P45" s="55">
        <v>6</v>
      </c>
      <c r="Q45" s="88"/>
      <c r="R45" s="88"/>
      <c r="S45" s="88"/>
      <c r="T45" s="39">
        <f t="shared" si="6"/>
        <v>11</v>
      </c>
      <c r="U45" s="40">
        <f t="shared" si="4"/>
        <v>0.53846153846153844</v>
      </c>
      <c r="V45" s="22">
        <v>389</v>
      </c>
      <c r="W45" s="22" t="s">
        <v>86</v>
      </c>
      <c r="X45" s="22" t="s">
        <v>82</v>
      </c>
      <c r="Y45" s="76">
        <v>780</v>
      </c>
      <c r="Z45" s="41"/>
      <c r="AA45" s="1" t="s">
        <v>272</v>
      </c>
      <c r="AB45" s="28" t="s">
        <v>277</v>
      </c>
    </row>
    <row r="46" spans="1:28" x14ac:dyDescent="0.3">
      <c r="A46" s="1" t="s">
        <v>46</v>
      </c>
      <c r="B46" s="1" t="s">
        <v>67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7</v>
      </c>
      <c r="R46" s="55">
        <v>34</v>
      </c>
      <c r="S46" s="42"/>
      <c r="T46" s="42"/>
      <c r="U46" s="40" t="str">
        <f>_xlfn.IFNA("",((T46+Q46+N46-R46)+(O46*2))/E46)</f>
        <v/>
      </c>
      <c r="V46" s="22">
        <v>389</v>
      </c>
      <c r="W46" s="22" t="s">
        <v>86</v>
      </c>
      <c r="X46" s="22" t="s">
        <v>82</v>
      </c>
      <c r="Y46" s="76">
        <v>780</v>
      </c>
      <c r="Z46" s="41"/>
      <c r="AA46" s="1" t="s">
        <v>272</v>
      </c>
      <c r="AB46" s="28" t="s">
        <v>277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25</v>
      </c>
      <c r="G47" s="44">
        <f t="shared" si="7"/>
        <v>88</v>
      </c>
      <c r="H47" s="44">
        <f t="shared" si="7"/>
        <v>0</v>
      </c>
      <c r="I47" s="44">
        <f t="shared" si="7"/>
        <v>0</v>
      </c>
      <c r="J47" s="44">
        <f t="shared" si="7"/>
        <v>37</v>
      </c>
      <c r="K47" s="44">
        <f t="shared" si="7"/>
        <v>48</v>
      </c>
      <c r="L47" s="44">
        <f t="shared" si="7"/>
        <v>13</v>
      </c>
      <c r="M47" s="44">
        <f t="shared" si="7"/>
        <v>50</v>
      </c>
      <c r="N47" s="44">
        <f t="shared" si="7"/>
        <v>63</v>
      </c>
      <c r="O47" s="44">
        <f t="shared" si="7"/>
        <v>7</v>
      </c>
      <c r="P47" s="44">
        <f t="shared" si="7"/>
        <v>35</v>
      </c>
      <c r="Q47" s="44">
        <f t="shared" si="7"/>
        <v>7</v>
      </c>
      <c r="R47" s="44">
        <f t="shared" si="7"/>
        <v>34</v>
      </c>
      <c r="S47" s="44">
        <f t="shared" si="7"/>
        <v>0</v>
      </c>
      <c r="T47" s="44">
        <f t="shared" si="7"/>
        <v>87</v>
      </c>
      <c r="U47" s="45">
        <f>((T47+Q47+N47-R47)+(O47*2))/E47</f>
        <v>0.5708333333333333</v>
      </c>
      <c r="V47" s="46">
        <v>389</v>
      </c>
      <c r="W47" s="46" t="s">
        <v>86</v>
      </c>
      <c r="X47" s="46" t="s">
        <v>82</v>
      </c>
      <c r="Y47" s="75">
        <v>780</v>
      </c>
      <c r="Z47" s="47"/>
      <c r="AA47" s="43" t="s">
        <v>272</v>
      </c>
      <c r="AB47" s="78" t="s">
        <v>277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0.28409090909090912</v>
      </c>
      <c r="H48" s="27"/>
      <c r="I48" s="1"/>
      <c r="J48" s="48" t="s">
        <v>42</v>
      </c>
      <c r="K48" s="50">
        <f>J47/K47</f>
        <v>0.77083333333333337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32F3-A5B2-4A67-9203-F0A843C4164F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279</v>
      </c>
      <c r="K4" s="16" t="str">
        <f>+C11</f>
        <v>San Francisco Pioneers</v>
      </c>
      <c r="L4" s="17"/>
      <c r="M4" s="18"/>
      <c r="N4" s="19">
        <v>15</v>
      </c>
      <c r="O4" s="19">
        <v>30</v>
      </c>
      <c r="P4" s="19">
        <v>31</v>
      </c>
      <c r="Q4" s="19">
        <v>16</v>
      </c>
      <c r="R4" s="20"/>
      <c r="S4" s="21">
        <f>SUM(N4:R4)</f>
        <v>92</v>
      </c>
      <c r="T4" s="22">
        <v>397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280</v>
      </c>
      <c r="K5" s="16" t="str">
        <f>+C33</f>
        <v>St. Louis Streak</v>
      </c>
      <c r="L5" s="17"/>
      <c r="M5" s="18"/>
      <c r="N5" s="19">
        <v>27</v>
      </c>
      <c r="O5" s="19">
        <v>21</v>
      </c>
      <c r="P5" s="19">
        <v>32</v>
      </c>
      <c r="Q5" s="19">
        <v>21</v>
      </c>
      <c r="R5" s="20"/>
      <c r="S5" s="21">
        <f>SUM(N5:R5)</f>
        <v>101</v>
      </c>
      <c r="T5" s="22">
        <v>397</v>
      </c>
      <c r="U5" s="1"/>
      <c r="V5" s="1"/>
      <c r="W5" s="1"/>
    </row>
    <row r="6" spans="1:28" x14ac:dyDescent="0.3">
      <c r="C6" s="23">
        <v>842</v>
      </c>
      <c r="D6" s="7" t="s">
        <v>7</v>
      </c>
      <c r="F6" s="1"/>
      <c r="J6" s="57" t="s">
        <v>377</v>
      </c>
      <c r="T6" s="1"/>
      <c r="U6" s="1"/>
      <c r="V6" s="1"/>
      <c r="W6" s="1"/>
    </row>
    <row r="7" spans="1:28" x14ac:dyDescent="0.3">
      <c r="B7" s="1"/>
      <c r="C7" s="24" t="s">
        <v>407</v>
      </c>
      <c r="D7" s="7" t="s">
        <v>8</v>
      </c>
      <c r="G7" s="1"/>
      <c r="S7" s="1"/>
      <c r="T7" s="25" t="s">
        <v>9</v>
      </c>
      <c r="U7" s="1"/>
      <c r="V7" s="26">
        <v>397</v>
      </c>
      <c r="W7" s="1"/>
    </row>
    <row r="8" spans="1:28" x14ac:dyDescent="0.3">
      <c r="B8" s="1"/>
      <c r="C8" s="24" t="s">
        <v>408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117</v>
      </c>
      <c r="D13" s="38">
        <v>32</v>
      </c>
      <c r="E13" s="27">
        <v>26</v>
      </c>
      <c r="F13" s="27">
        <v>4</v>
      </c>
      <c r="G13" s="27">
        <v>11</v>
      </c>
      <c r="H13" s="27"/>
      <c r="I13" s="27"/>
      <c r="J13" s="27">
        <v>2</v>
      </c>
      <c r="K13" s="27">
        <v>2</v>
      </c>
      <c r="L13" s="87"/>
      <c r="M13" s="27">
        <v>3</v>
      </c>
      <c r="N13" s="27">
        <f t="shared" ref="N13:N22" si="0">SUM(L13:M13)</f>
        <v>3</v>
      </c>
      <c r="O13" s="27">
        <v>0</v>
      </c>
      <c r="P13" s="39">
        <v>1</v>
      </c>
      <c r="Q13" s="87"/>
      <c r="R13" s="87"/>
      <c r="S13" s="87"/>
      <c r="T13" s="27">
        <f t="shared" ref="T13:T22" si="1">(H13*3)+((F13-H13)*2)+J13</f>
        <v>10</v>
      </c>
      <c r="U13" s="40">
        <f>IFERROR(((T13+Q13+N13-R13)+(O13*2))/E13,"")</f>
        <v>0.5</v>
      </c>
      <c r="V13" s="22">
        <v>397</v>
      </c>
      <c r="W13" s="22" t="s">
        <v>86</v>
      </c>
      <c r="X13" s="22" t="s">
        <v>82</v>
      </c>
      <c r="Y13" s="74">
        <v>842</v>
      </c>
      <c r="Z13" s="41"/>
      <c r="AA13" s="1" t="s">
        <v>118</v>
      </c>
      <c r="AB13" s="28" t="s">
        <v>281</v>
      </c>
    </row>
    <row r="14" spans="1:28" x14ac:dyDescent="0.3">
      <c r="A14" s="1" t="s">
        <v>69</v>
      </c>
      <c r="B14" s="1" t="s">
        <v>46</v>
      </c>
      <c r="C14" s="27" t="s">
        <v>47</v>
      </c>
      <c r="D14" s="38">
        <v>50</v>
      </c>
      <c r="E14" s="27">
        <v>22</v>
      </c>
      <c r="F14" s="27">
        <v>1</v>
      </c>
      <c r="G14" s="27">
        <v>5</v>
      </c>
      <c r="H14" s="27"/>
      <c r="I14" s="27"/>
      <c r="J14" s="27">
        <v>1</v>
      </c>
      <c r="K14" s="27">
        <v>2</v>
      </c>
      <c r="L14" s="87"/>
      <c r="M14" s="27">
        <v>6</v>
      </c>
      <c r="N14" s="27">
        <f t="shared" si="0"/>
        <v>6</v>
      </c>
      <c r="O14" s="27">
        <v>0</v>
      </c>
      <c r="P14" s="39">
        <v>4</v>
      </c>
      <c r="Q14" s="88"/>
      <c r="R14" s="88"/>
      <c r="S14" s="88"/>
      <c r="T14" s="39">
        <f t="shared" si="1"/>
        <v>3</v>
      </c>
      <c r="U14" s="40">
        <f t="shared" ref="U14:U22" si="2">IFERROR(((T14+Q14+N14-R14)+(O14*2))/E14,"")</f>
        <v>0.40909090909090912</v>
      </c>
      <c r="V14" s="22">
        <v>397</v>
      </c>
      <c r="W14" s="22" t="s">
        <v>86</v>
      </c>
      <c r="X14" s="22" t="s">
        <v>82</v>
      </c>
      <c r="Y14" s="74">
        <v>842</v>
      </c>
      <c r="Z14" s="41"/>
      <c r="AA14" s="1" t="s">
        <v>118</v>
      </c>
      <c r="AB14" s="28" t="s">
        <v>281</v>
      </c>
    </row>
    <row r="15" spans="1:28" x14ac:dyDescent="0.3">
      <c r="A15" s="1" t="s">
        <v>69</v>
      </c>
      <c r="B15" s="1" t="s">
        <v>46</v>
      </c>
      <c r="C15" s="27" t="s">
        <v>48</v>
      </c>
      <c r="D15" s="38">
        <v>40</v>
      </c>
      <c r="E15" s="27">
        <v>29</v>
      </c>
      <c r="F15" s="27">
        <v>4</v>
      </c>
      <c r="G15" s="27">
        <v>8</v>
      </c>
      <c r="H15" s="27"/>
      <c r="I15" s="27"/>
      <c r="J15" s="27">
        <v>1</v>
      </c>
      <c r="K15" s="27">
        <v>2</v>
      </c>
      <c r="L15" s="87"/>
      <c r="M15" s="27">
        <v>5</v>
      </c>
      <c r="N15" s="27">
        <f t="shared" si="0"/>
        <v>5</v>
      </c>
      <c r="O15" s="39">
        <v>1</v>
      </c>
      <c r="P15" s="39">
        <v>4</v>
      </c>
      <c r="Q15" s="39">
        <v>3</v>
      </c>
      <c r="R15" s="88"/>
      <c r="S15" s="88"/>
      <c r="T15" s="39">
        <f t="shared" si="1"/>
        <v>9</v>
      </c>
      <c r="U15" s="40">
        <f t="shared" si="2"/>
        <v>0.65517241379310343</v>
      </c>
      <c r="V15" s="22">
        <v>397</v>
      </c>
      <c r="W15" s="22" t="s">
        <v>86</v>
      </c>
      <c r="X15" s="22" t="s">
        <v>82</v>
      </c>
      <c r="Y15" s="74">
        <v>842</v>
      </c>
      <c r="Z15" s="41"/>
      <c r="AA15" s="1" t="s">
        <v>118</v>
      </c>
      <c r="AB15" s="28" t="s">
        <v>281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43</v>
      </c>
      <c r="E16" s="27">
        <v>33</v>
      </c>
      <c r="F16" s="27">
        <v>9</v>
      </c>
      <c r="G16" s="27">
        <v>16</v>
      </c>
      <c r="H16" s="27"/>
      <c r="I16" s="27"/>
      <c r="J16" s="27">
        <v>3</v>
      </c>
      <c r="K16" s="27">
        <v>4</v>
      </c>
      <c r="L16" s="87"/>
      <c r="M16" s="27">
        <v>15</v>
      </c>
      <c r="N16" s="27">
        <f t="shared" si="0"/>
        <v>15</v>
      </c>
      <c r="O16" s="39">
        <v>0</v>
      </c>
      <c r="P16" s="39">
        <v>3</v>
      </c>
      <c r="Q16" s="39">
        <v>3</v>
      </c>
      <c r="R16" s="88"/>
      <c r="S16" s="88"/>
      <c r="T16" s="39">
        <f t="shared" si="1"/>
        <v>21</v>
      </c>
      <c r="U16" s="40">
        <f t="shared" si="2"/>
        <v>1.1818181818181819</v>
      </c>
      <c r="V16" s="22">
        <v>397</v>
      </c>
      <c r="W16" s="22" t="s">
        <v>86</v>
      </c>
      <c r="X16" s="22" t="s">
        <v>82</v>
      </c>
      <c r="Y16" s="74">
        <v>842</v>
      </c>
      <c r="Z16" s="41"/>
      <c r="AA16" s="1" t="s">
        <v>118</v>
      </c>
      <c r="AB16" s="28" t="s">
        <v>281</v>
      </c>
    </row>
    <row r="17" spans="1:28" x14ac:dyDescent="0.3">
      <c r="A17" s="1" t="s">
        <v>69</v>
      </c>
      <c r="B17" s="1" t="s">
        <v>46</v>
      </c>
      <c r="C17" s="27" t="s">
        <v>51</v>
      </c>
      <c r="D17" s="38">
        <v>10</v>
      </c>
      <c r="E17" s="27">
        <v>26</v>
      </c>
      <c r="F17" s="27">
        <v>6</v>
      </c>
      <c r="G17" s="27">
        <v>12</v>
      </c>
      <c r="H17" s="27"/>
      <c r="I17" s="27"/>
      <c r="J17" s="27">
        <v>2</v>
      </c>
      <c r="K17" s="27">
        <v>2</v>
      </c>
      <c r="L17" s="87"/>
      <c r="M17" s="27">
        <v>8</v>
      </c>
      <c r="N17" s="27">
        <f t="shared" si="0"/>
        <v>8</v>
      </c>
      <c r="O17" s="39">
        <v>0</v>
      </c>
      <c r="P17" s="39">
        <v>5</v>
      </c>
      <c r="Q17" s="88"/>
      <c r="R17" s="88"/>
      <c r="S17" s="88"/>
      <c r="T17" s="39">
        <f t="shared" si="1"/>
        <v>14</v>
      </c>
      <c r="U17" s="40">
        <f t="shared" si="2"/>
        <v>0.84615384615384615</v>
      </c>
      <c r="V17" s="22">
        <v>397</v>
      </c>
      <c r="W17" s="22" t="s">
        <v>86</v>
      </c>
      <c r="X17" s="22" t="s">
        <v>82</v>
      </c>
      <c r="Y17" s="74">
        <v>842</v>
      </c>
      <c r="Z17" s="41"/>
      <c r="AA17" s="1" t="s">
        <v>118</v>
      </c>
      <c r="AB17" s="28" t="s">
        <v>281</v>
      </c>
    </row>
    <row r="18" spans="1:28" x14ac:dyDescent="0.3">
      <c r="A18" s="1" t="s">
        <v>69</v>
      </c>
      <c r="B18" s="1" t="s">
        <v>46</v>
      </c>
      <c r="C18" s="27" t="s">
        <v>53</v>
      </c>
      <c r="D18" s="38">
        <v>33</v>
      </c>
      <c r="E18" s="27">
        <v>16</v>
      </c>
      <c r="F18" s="27">
        <v>3</v>
      </c>
      <c r="G18" s="27">
        <v>11</v>
      </c>
      <c r="H18" s="27"/>
      <c r="I18" s="27"/>
      <c r="J18" s="27">
        <v>3</v>
      </c>
      <c r="K18" s="27">
        <v>4</v>
      </c>
      <c r="L18" s="87"/>
      <c r="M18" s="27">
        <v>4</v>
      </c>
      <c r="N18" s="27">
        <f t="shared" si="0"/>
        <v>4</v>
      </c>
      <c r="O18" s="39">
        <v>1</v>
      </c>
      <c r="P18" s="39">
        <v>3</v>
      </c>
      <c r="Q18" s="88"/>
      <c r="R18" s="88"/>
      <c r="S18" s="88"/>
      <c r="T18" s="39">
        <f t="shared" si="1"/>
        <v>9</v>
      </c>
      <c r="U18" s="40">
        <f t="shared" si="2"/>
        <v>0.9375</v>
      </c>
      <c r="V18" s="22">
        <v>397</v>
      </c>
      <c r="W18" s="22" t="s">
        <v>86</v>
      </c>
      <c r="X18" s="22" t="s">
        <v>82</v>
      </c>
      <c r="Y18" s="74">
        <v>842</v>
      </c>
      <c r="Z18" s="41"/>
      <c r="AA18" s="1" t="s">
        <v>118</v>
      </c>
      <c r="AB18" s="28" t="s">
        <v>281</v>
      </c>
    </row>
    <row r="19" spans="1:28" x14ac:dyDescent="0.3">
      <c r="A19" s="1" t="s">
        <v>69</v>
      </c>
      <c r="B19" s="1" t="s">
        <v>46</v>
      </c>
      <c r="C19" s="27" t="s">
        <v>57</v>
      </c>
      <c r="D19" s="38">
        <v>51</v>
      </c>
      <c r="E19" s="27">
        <v>13</v>
      </c>
      <c r="F19" s="27">
        <v>0</v>
      </c>
      <c r="G19" s="27">
        <v>4</v>
      </c>
      <c r="H19" s="27"/>
      <c r="I19" s="27"/>
      <c r="J19" s="27">
        <v>0</v>
      </c>
      <c r="K19" s="27">
        <v>0</v>
      </c>
      <c r="L19" s="87"/>
      <c r="M19" s="27">
        <v>0</v>
      </c>
      <c r="N19" s="27">
        <f t="shared" si="0"/>
        <v>0</v>
      </c>
      <c r="O19" s="39">
        <v>1</v>
      </c>
      <c r="P19" s="39">
        <v>0</v>
      </c>
      <c r="Q19" s="88"/>
      <c r="R19" s="88"/>
      <c r="S19" s="88"/>
      <c r="T19" s="39">
        <f t="shared" si="1"/>
        <v>0</v>
      </c>
      <c r="U19" s="40">
        <f t="shared" si="2"/>
        <v>0.15384615384615385</v>
      </c>
      <c r="V19" s="22">
        <v>397</v>
      </c>
      <c r="W19" s="22" t="s">
        <v>86</v>
      </c>
      <c r="X19" s="22" t="s">
        <v>82</v>
      </c>
      <c r="Y19" s="74">
        <v>842</v>
      </c>
      <c r="Z19" s="41"/>
      <c r="AA19" s="1" t="s">
        <v>118</v>
      </c>
      <c r="AB19" s="28" t="s">
        <v>281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11</v>
      </c>
      <c r="E20" s="27">
        <v>33</v>
      </c>
      <c r="F20" s="27">
        <v>4</v>
      </c>
      <c r="G20" s="27">
        <v>12</v>
      </c>
      <c r="H20" s="27"/>
      <c r="I20" s="27"/>
      <c r="J20" s="27">
        <v>3</v>
      </c>
      <c r="K20" s="27">
        <v>5</v>
      </c>
      <c r="L20" s="87"/>
      <c r="M20" s="27">
        <v>6</v>
      </c>
      <c r="N20" s="27">
        <f t="shared" si="0"/>
        <v>6</v>
      </c>
      <c r="O20" s="39">
        <v>4</v>
      </c>
      <c r="P20" s="39">
        <v>2</v>
      </c>
      <c r="Q20" s="88"/>
      <c r="R20" s="88"/>
      <c r="S20" s="88"/>
      <c r="T20" s="39">
        <f t="shared" si="1"/>
        <v>11</v>
      </c>
      <c r="U20" s="40">
        <f t="shared" si="2"/>
        <v>0.75757575757575757</v>
      </c>
      <c r="V20" s="22">
        <v>397</v>
      </c>
      <c r="W20" s="22" t="s">
        <v>86</v>
      </c>
      <c r="X20" s="22" t="s">
        <v>82</v>
      </c>
      <c r="Y20" s="74">
        <v>842</v>
      </c>
      <c r="Z20" s="41"/>
      <c r="AA20" s="1" t="s">
        <v>118</v>
      </c>
      <c r="AB20" s="28" t="s">
        <v>281</v>
      </c>
    </row>
    <row r="21" spans="1:28" x14ac:dyDescent="0.3">
      <c r="A21" s="1" t="s">
        <v>69</v>
      </c>
      <c r="B21" s="1" t="s">
        <v>46</v>
      </c>
      <c r="C21" s="27" t="s">
        <v>58</v>
      </c>
      <c r="D21" s="38">
        <v>22</v>
      </c>
      <c r="E21" s="27">
        <v>23</v>
      </c>
      <c r="F21" s="27">
        <v>3</v>
      </c>
      <c r="G21" s="27">
        <v>11</v>
      </c>
      <c r="H21" s="27"/>
      <c r="I21" s="27"/>
      <c r="J21" s="27">
        <v>1</v>
      </c>
      <c r="K21" s="27">
        <v>3</v>
      </c>
      <c r="L21" s="87"/>
      <c r="M21" s="27">
        <v>5</v>
      </c>
      <c r="N21" s="27">
        <f t="shared" si="0"/>
        <v>5</v>
      </c>
      <c r="O21" s="39">
        <v>6</v>
      </c>
      <c r="P21" s="39">
        <v>0</v>
      </c>
      <c r="Q21" s="88"/>
      <c r="R21" s="88"/>
      <c r="S21" s="88"/>
      <c r="T21" s="39">
        <f t="shared" si="1"/>
        <v>7</v>
      </c>
      <c r="U21" s="40">
        <f t="shared" si="2"/>
        <v>1.0434782608695652</v>
      </c>
      <c r="V21" s="22">
        <v>397</v>
      </c>
      <c r="W21" s="22" t="s">
        <v>86</v>
      </c>
      <c r="X21" s="22" t="s">
        <v>82</v>
      </c>
      <c r="Y21" s="74">
        <v>842</v>
      </c>
      <c r="Z21" s="41"/>
      <c r="AA21" s="1" t="s">
        <v>118</v>
      </c>
      <c r="AB21" s="28" t="s">
        <v>281</v>
      </c>
    </row>
    <row r="22" spans="1:28" x14ac:dyDescent="0.3">
      <c r="A22" s="1" t="s">
        <v>69</v>
      </c>
      <c r="B22" s="1" t="s">
        <v>46</v>
      </c>
      <c r="C22" s="27" t="s">
        <v>55</v>
      </c>
      <c r="D22" s="38">
        <v>1</v>
      </c>
      <c r="E22" s="27">
        <v>19</v>
      </c>
      <c r="F22" s="27">
        <v>3</v>
      </c>
      <c r="G22" s="27">
        <v>12</v>
      </c>
      <c r="H22" s="27"/>
      <c r="I22" s="27"/>
      <c r="J22" s="27">
        <v>2</v>
      </c>
      <c r="K22" s="27">
        <v>2</v>
      </c>
      <c r="L22" s="87"/>
      <c r="M22" s="27">
        <v>2</v>
      </c>
      <c r="N22" s="27">
        <f t="shared" si="0"/>
        <v>2</v>
      </c>
      <c r="O22" s="39">
        <v>5</v>
      </c>
      <c r="P22" s="39">
        <v>2</v>
      </c>
      <c r="Q22" s="88"/>
      <c r="R22" s="88"/>
      <c r="S22" s="88"/>
      <c r="T22" s="39">
        <f t="shared" si="1"/>
        <v>8</v>
      </c>
      <c r="U22" s="40">
        <f t="shared" si="2"/>
        <v>1.0526315789473684</v>
      </c>
      <c r="V22" s="22">
        <v>397</v>
      </c>
      <c r="W22" s="22" t="s">
        <v>86</v>
      </c>
      <c r="X22" s="22" t="s">
        <v>82</v>
      </c>
      <c r="Y22" s="74">
        <v>842</v>
      </c>
      <c r="Z22" s="41"/>
      <c r="AA22" s="1" t="s">
        <v>118</v>
      </c>
      <c r="AB22" s="28" t="s">
        <v>281</v>
      </c>
    </row>
    <row r="23" spans="1:28" x14ac:dyDescent="0.3">
      <c r="A23" s="1" t="s">
        <v>69</v>
      </c>
      <c r="B23" s="1" t="s">
        <v>46</v>
      </c>
      <c r="C23" s="55" t="s">
        <v>39</v>
      </c>
      <c r="D23" s="1"/>
      <c r="E23" s="42"/>
      <c r="F23" s="55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5">
        <v>8</v>
      </c>
      <c r="R23" s="55">
        <v>19</v>
      </c>
      <c r="S23" s="55">
        <v>3</v>
      </c>
      <c r="T23" s="42"/>
      <c r="U23" s="40" t="str">
        <f>_xlfn.IFNA("",((T23+Q23+N23-R23)+(O23*2))/E23)</f>
        <v/>
      </c>
      <c r="V23" s="22">
        <v>397</v>
      </c>
      <c r="W23" s="22" t="s">
        <v>86</v>
      </c>
      <c r="X23" s="22" t="s">
        <v>82</v>
      </c>
      <c r="Y23" s="74">
        <v>842</v>
      </c>
      <c r="Z23" s="41"/>
      <c r="AA23" s="1" t="s">
        <v>118</v>
      </c>
      <c r="AB23" s="28" t="s">
        <v>281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37</v>
      </c>
      <c r="G24" s="44">
        <f t="shared" si="3"/>
        <v>102</v>
      </c>
      <c r="H24" s="44">
        <f t="shared" si="3"/>
        <v>0</v>
      </c>
      <c r="I24" s="44">
        <f t="shared" si="3"/>
        <v>0</v>
      </c>
      <c r="J24" s="44">
        <f t="shared" si="3"/>
        <v>18</v>
      </c>
      <c r="K24" s="44">
        <f t="shared" si="3"/>
        <v>26</v>
      </c>
      <c r="L24" s="44">
        <f t="shared" si="3"/>
        <v>0</v>
      </c>
      <c r="M24" s="44">
        <f t="shared" si="3"/>
        <v>54</v>
      </c>
      <c r="N24" s="44">
        <f t="shared" si="3"/>
        <v>54</v>
      </c>
      <c r="O24" s="44">
        <f t="shared" si="3"/>
        <v>18</v>
      </c>
      <c r="P24" s="44">
        <f t="shared" si="3"/>
        <v>24</v>
      </c>
      <c r="Q24" s="44">
        <f t="shared" si="3"/>
        <v>14</v>
      </c>
      <c r="R24" s="44">
        <f t="shared" si="3"/>
        <v>19</v>
      </c>
      <c r="S24" s="44">
        <f t="shared" si="3"/>
        <v>3</v>
      </c>
      <c r="T24" s="44">
        <f t="shared" si="3"/>
        <v>92</v>
      </c>
      <c r="U24" s="45">
        <f>((T24+Q24+N24-R24)+(O24*2))/E24</f>
        <v>0.73750000000000004</v>
      </c>
      <c r="V24" s="46">
        <v>397</v>
      </c>
      <c r="W24" s="46" t="s">
        <v>86</v>
      </c>
      <c r="X24" s="46" t="s">
        <v>82</v>
      </c>
      <c r="Y24" s="75">
        <v>842</v>
      </c>
      <c r="Z24" s="47"/>
      <c r="AA24" s="43" t="s">
        <v>118</v>
      </c>
      <c r="AB24" s="78" t="s">
        <v>281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0.36274509803921567</v>
      </c>
      <c r="H25" s="27"/>
      <c r="I25" s="1"/>
      <c r="J25" s="48" t="s">
        <v>42</v>
      </c>
      <c r="K25" s="50">
        <f>J24/K24</f>
        <v>0.69230769230769229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218</v>
      </c>
      <c r="D35" s="38">
        <v>20</v>
      </c>
      <c r="E35" s="27">
        <v>7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87"/>
      <c r="M35" s="27">
        <v>0</v>
      </c>
      <c r="N35" s="27">
        <f>SUM(L35:M35)</f>
        <v>0</v>
      </c>
      <c r="O35" s="27">
        <v>0</v>
      </c>
      <c r="P35" s="39">
        <v>0</v>
      </c>
      <c r="Q35" s="87"/>
      <c r="R35" s="87"/>
      <c r="S35" s="87"/>
      <c r="T35" s="27">
        <f>+(F35*2)+J35</f>
        <v>0</v>
      </c>
      <c r="U35" s="40">
        <f>IFERROR(((T35+Q35+N35-R35)+(O35*2))/E35,"")</f>
        <v>0</v>
      </c>
      <c r="V35" s="22">
        <v>397</v>
      </c>
      <c r="W35" s="22" t="s">
        <v>81</v>
      </c>
      <c r="X35" s="22" t="s">
        <v>87</v>
      </c>
      <c r="Y35" s="74">
        <v>842</v>
      </c>
      <c r="Z35" s="41"/>
      <c r="AA35" s="1" t="s">
        <v>216</v>
      </c>
      <c r="AB35" s="28" t="s">
        <v>282</v>
      </c>
    </row>
    <row r="36" spans="1:28" x14ac:dyDescent="0.3">
      <c r="A36" s="1" t="s">
        <v>46</v>
      </c>
      <c r="B36" s="1" t="s">
        <v>69</v>
      </c>
      <c r="C36" s="27" t="s">
        <v>219</v>
      </c>
      <c r="D36" s="38">
        <v>7</v>
      </c>
      <c r="E36" s="27">
        <v>28</v>
      </c>
      <c r="F36" s="27">
        <v>6</v>
      </c>
      <c r="G36" s="27">
        <v>10</v>
      </c>
      <c r="H36" s="27"/>
      <c r="I36" s="27"/>
      <c r="J36" s="27">
        <v>0</v>
      </c>
      <c r="K36" s="27">
        <v>0</v>
      </c>
      <c r="L36" s="87"/>
      <c r="M36" s="27">
        <v>2</v>
      </c>
      <c r="N36" s="27">
        <f t="shared" ref="N36:N42" si="4">SUM(L36:M36)</f>
        <v>2</v>
      </c>
      <c r="O36" s="39">
        <v>4</v>
      </c>
      <c r="P36" s="39">
        <v>2</v>
      </c>
      <c r="Q36" s="88"/>
      <c r="R36" s="88"/>
      <c r="S36" s="88"/>
      <c r="T36" s="27">
        <f t="shared" ref="T36:T45" si="5">+(F36*2)+J36</f>
        <v>12</v>
      </c>
      <c r="U36" s="40">
        <f t="shared" ref="U36:U45" si="6">IFERROR(((T36+Q36+N36-R36)+(O36*2))/E36,"")</f>
        <v>0.7857142857142857</v>
      </c>
      <c r="V36" s="22">
        <v>397</v>
      </c>
      <c r="W36" s="22" t="s">
        <v>81</v>
      </c>
      <c r="X36" s="22" t="s">
        <v>87</v>
      </c>
      <c r="Y36" s="74">
        <v>842</v>
      </c>
      <c r="Z36" s="41"/>
      <c r="AA36" s="1" t="s">
        <v>216</v>
      </c>
      <c r="AB36" s="28" t="s">
        <v>282</v>
      </c>
    </row>
    <row r="37" spans="1:28" x14ac:dyDescent="0.3">
      <c r="A37" s="1" t="s">
        <v>46</v>
      </c>
      <c r="B37" s="1" t="s">
        <v>69</v>
      </c>
      <c r="C37" s="27" t="s">
        <v>464</v>
      </c>
      <c r="D37" s="38">
        <v>6</v>
      </c>
      <c r="E37" s="27" t="s">
        <v>465</v>
      </c>
      <c r="F37" s="27"/>
      <c r="G37" s="27"/>
      <c r="H37" s="27"/>
      <c r="I37" s="27"/>
      <c r="J37" s="27"/>
      <c r="K37" s="27"/>
      <c r="L37" s="87"/>
      <c r="M37" s="27"/>
      <c r="N37" s="27"/>
      <c r="O37" s="39"/>
      <c r="P37" s="39"/>
      <c r="Q37" s="88"/>
      <c r="R37" s="88"/>
      <c r="S37" s="88"/>
      <c r="T37" s="27"/>
      <c r="U37" s="40"/>
      <c r="V37" s="22">
        <v>397</v>
      </c>
      <c r="W37" s="22" t="s">
        <v>81</v>
      </c>
      <c r="X37" s="22" t="s">
        <v>87</v>
      </c>
      <c r="Y37" s="74">
        <v>842</v>
      </c>
      <c r="Z37" s="41"/>
      <c r="AA37" s="1" t="s">
        <v>216</v>
      </c>
      <c r="AB37" s="28" t="s">
        <v>282</v>
      </c>
    </row>
    <row r="38" spans="1:28" x14ac:dyDescent="0.3">
      <c r="A38" s="1" t="s">
        <v>46</v>
      </c>
      <c r="B38" s="1" t="s">
        <v>69</v>
      </c>
      <c r="C38" s="27" t="s">
        <v>220</v>
      </c>
      <c r="D38" s="38">
        <v>22</v>
      </c>
      <c r="E38" s="27" t="s">
        <v>466</v>
      </c>
      <c r="F38" s="27"/>
      <c r="G38" s="27"/>
      <c r="H38" s="27"/>
      <c r="I38" s="27"/>
      <c r="J38" s="27"/>
      <c r="K38" s="27"/>
      <c r="L38" s="87"/>
      <c r="M38" s="27"/>
      <c r="N38" s="27"/>
      <c r="O38" s="39"/>
      <c r="P38" s="39"/>
      <c r="Q38" s="88"/>
      <c r="R38" s="88"/>
      <c r="S38" s="88"/>
      <c r="T38" s="27"/>
      <c r="U38" s="40"/>
      <c r="V38" s="22">
        <v>397</v>
      </c>
      <c r="W38" s="22" t="s">
        <v>81</v>
      </c>
      <c r="X38" s="22" t="s">
        <v>87</v>
      </c>
      <c r="Y38" s="74">
        <v>842</v>
      </c>
      <c r="Z38" s="41"/>
      <c r="AA38" s="1" t="s">
        <v>216</v>
      </c>
      <c r="AB38" s="28" t="s">
        <v>282</v>
      </c>
    </row>
    <row r="39" spans="1:28" x14ac:dyDescent="0.3">
      <c r="A39" s="1" t="s">
        <v>46</v>
      </c>
      <c r="B39" s="1" t="s">
        <v>69</v>
      </c>
      <c r="C39" s="27" t="s">
        <v>221</v>
      </c>
      <c r="D39" s="38">
        <v>50</v>
      </c>
      <c r="E39" s="27">
        <v>43</v>
      </c>
      <c r="F39" s="27">
        <v>8</v>
      </c>
      <c r="G39" s="27">
        <v>16</v>
      </c>
      <c r="H39" s="27"/>
      <c r="I39" s="27"/>
      <c r="J39" s="27">
        <v>10</v>
      </c>
      <c r="K39" s="27">
        <v>10</v>
      </c>
      <c r="L39" s="87"/>
      <c r="M39" s="27">
        <v>24</v>
      </c>
      <c r="N39" s="27">
        <f t="shared" si="4"/>
        <v>24</v>
      </c>
      <c r="O39" s="39">
        <v>0</v>
      </c>
      <c r="P39" s="39">
        <v>4</v>
      </c>
      <c r="Q39" s="88"/>
      <c r="R39" s="88"/>
      <c r="S39" s="39">
        <v>2</v>
      </c>
      <c r="T39" s="27">
        <f t="shared" si="5"/>
        <v>26</v>
      </c>
      <c r="U39" s="40">
        <f t="shared" si="6"/>
        <v>1.1627906976744187</v>
      </c>
      <c r="V39" s="22">
        <v>397</v>
      </c>
      <c r="W39" s="22" t="s">
        <v>81</v>
      </c>
      <c r="X39" s="22" t="s">
        <v>87</v>
      </c>
      <c r="Y39" s="74">
        <v>842</v>
      </c>
      <c r="Z39" s="41"/>
      <c r="AA39" s="1" t="s">
        <v>216</v>
      </c>
      <c r="AB39" s="28" t="s">
        <v>282</v>
      </c>
    </row>
    <row r="40" spans="1:28" x14ac:dyDescent="0.3">
      <c r="A40" s="1" t="s">
        <v>46</v>
      </c>
      <c r="B40" s="1" t="s">
        <v>69</v>
      </c>
      <c r="C40" s="27" t="s">
        <v>222</v>
      </c>
      <c r="D40" s="38">
        <v>1</v>
      </c>
      <c r="E40" s="27">
        <v>46</v>
      </c>
      <c r="F40" s="27">
        <v>4</v>
      </c>
      <c r="G40" s="27">
        <v>13</v>
      </c>
      <c r="H40" s="27"/>
      <c r="I40" s="27"/>
      <c r="J40" s="27">
        <v>3</v>
      </c>
      <c r="K40" s="27">
        <v>5</v>
      </c>
      <c r="L40" s="87"/>
      <c r="M40" s="27">
        <v>1</v>
      </c>
      <c r="N40" s="27">
        <f t="shared" si="4"/>
        <v>1</v>
      </c>
      <c r="O40" s="39">
        <v>11</v>
      </c>
      <c r="P40" s="39">
        <v>5</v>
      </c>
      <c r="Q40" s="39">
        <v>4</v>
      </c>
      <c r="R40" s="88"/>
      <c r="S40" s="39">
        <v>2</v>
      </c>
      <c r="T40" s="27">
        <f t="shared" si="5"/>
        <v>11</v>
      </c>
      <c r="U40" s="40">
        <f t="shared" si="6"/>
        <v>0.82608695652173914</v>
      </c>
      <c r="V40" s="22">
        <v>397</v>
      </c>
      <c r="W40" s="22" t="s">
        <v>81</v>
      </c>
      <c r="X40" s="22" t="s">
        <v>87</v>
      </c>
      <c r="Y40" s="74">
        <v>842</v>
      </c>
      <c r="Z40" s="41"/>
      <c r="AA40" s="1" t="s">
        <v>216</v>
      </c>
      <c r="AB40" s="28" t="s">
        <v>282</v>
      </c>
    </row>
    <row r="41" spans="1:28" x14ac:dyDescent="0.3">
      <c r="A41" s="1" t="s">
        <v>46</v>
      </c>
      <c r="B41" s="1" t="s">
        <v>69</v>
      </c>
      <c r="C41" s="27" t="s">
        <v>360</v>
      </c>
      <c r="D41" s="38">
        <v>34</v>
      </c>
      <c r="E41" s="27" t="s">
        <v>467</v>
      </c>
      <c r="F41" s="27"/>
      <c r="G41" s="27"/>
      <c r="H41" s="27"/>
      <c r="I41" s="27"/>
      <c r="J41" s="27"/>
      <c r="K41" s="27"/>
      <c r="L41" s="87"/>
      <c r="M41" s="27"/>
      <c r="N41" s="27"/>
      <c r="O41" s="39"/>
      <c r="P41" s="39"/>
      <c r="Q41" s="88"/>
      <c r="R41" s="88"/>
      <c r="S41" s="88"/>
      <c r="T41" s="27"/>
      <c r="U41" s="40" t="str">
        <f t="shared" si="6"/>
        <v/>
      </c>
      <c r="V41" s="22">
        <v>397</v>
      </c>
      <c r="W41" s="22" t="s">
        <v>81</v>
      </c>
      <c r="X41" s="22" t="s">
        <v>87</v>
      </c>
      <c r="Y41" s="74">
        <v>842</v>
      </c>
      <c r="Z41" s="41"/>
      <c r="AA41" s="1" t="s">
        <v>216</v>
      </c>
      <c r="AB41" s="28" t="s">
        <v>282</v>
      </c>
    </row>
    <row r="42" spans="1:28" x14ac:dyDescent="0.3">
      <c r="A42" s="1" t="s">
        <v>46</v>
      </c>
      <c r="B42" s="1" t="s">
        <v>69</v>
      </c>
      <c r="C42" s="27" t="s">
        <v>223</v>
      </c>
      <c r="D42" s="38">
        <v>12</v>
      </c>
      <c r="E42" s="27">
        <v>41</v>
      </c>
      <c r="F42" s="27">
        <v>6</v>
      </c>
      <c r="G42" s="27">
        <v>19</v>
      </c>
      <c r="H42" s="27"/>
      <c r="I42" s="27"/>
      <c r="J42" s="27">
        <v>11</v>
      </c>
      <c r="K42" s="27">
        <v>12</v>
      </c>
      <c r="L42" s="87"/>
      <c r="M42" s="27">
        <v>8</v>
      </c>
      <c r="N42" s="27">
        <f t="shared" si="4"/>
        <v>8</v>
      </c>
      <c r="O42" s="39">
        <v>7</v>
      </c>
      <c r="P42" s="39">
        <v>1</v>
      </c>
      <c r="Q42" s="88"/>
      <c r="R42" s="88"/>
      <c r="S42" s="88"/>
      <c r="T42" s="27">
        <f t="shared" si="5"/>
        <v>23</v>
      </c>
      <c r="U42" s="40">
        <f t="shared" si="6"/>
        <v>1.0975609756097562</v>
      </c>
      <c r="V42" s="22">
        <v>397</v>
      </c>
      <c r="W42" s="22" t="s">
        <v>81</v>
      </c>
      <c r="X42" s="22" t="s">
        <v>87</v>
      </c>
      <c r="Y42" s="74">
        <v>842</v>
      </c>
      <c r="Z42" s="41" t="s">
        <v>391</v>
      </c>
      <c r="AA42" s="1" t="s">
        <v>216</v>
      </c>
      <c r="AB42" s="28" t="s">
        <v>282</v>
      </c>
    </row>
    <row r="43" spans="1:28" x14ac:dyDescent="0.3">
      <c r="A43" s="1" t="s">
        <v>46</v>
      </c>
      <c r="B43" s="1" t="s">
        <v>69</v>
      </c>
      <c r="C43" s="27" t="s">
        <v>361</v>
      </c>
      <c r="D43" s="38">
        <v>11</v>
      </c>
      <c r="E43" s="27">
        <v>21</v>
      </c>
      <c r="F43" s="27">
        <v>4</v>
      </c>
      <c r="G43" s="27">
        <v>10</v>
      </c>
      <c r="H43" s="27"/>
      <c r="I43" s="27"/>
      <c r="J43" s="27">
        <v>0</v>
      </c>
      <c r="K43" s="27">
        <v>0</v>
      </c>
      <c r="L43" s="87"/>
      <c r="M43" s="27">
        <v>2</v>
      </c>
      <c r="N43" s="27">
        <f>SUM(L43:M43)</f>
        <v>2</v>
      </c>
      <c r="O43" s="39">
        <v>1</v>
      </c>
      <c r="P43" s="39">
        <v>1</v>
      </c>
      <c r="Q43" s="88"/>
      <c r="R43" s="88"/>
      <c r="S43" s="88"/>
      <c r="T43" s="27">
        <f t="shared" si="5"/>
        <v>8</v>
      </c>
      <c r="U43" s="40">
        <f t="shared" si="6"/>
        <v>0.5714285714285714</v>
      </c>
      <c r="V43" s="22">
        <v>397</v>
      </c>
      <c r="W43" s="22" t="s">
        <v>81</v>
      </c>
      <c r="X43" s="22" t="s">
        <v>87</v>
      </c>
      <c r="Y43" s="74">
        <v>842</v>
      </c>
      <c r="Z43" s="41"/>
      <c r="AA43" s="1" t="s">
        <v>216</v>
      </c>
      <c r="AB43" s="28" t="s">
        <v>282</v>
      </c>
    </row>
    <row r="44" spans="1:28" x14ac:dyDescent="0.3">
      <c r="A44" s="1" t="s">
        <v>46</v>
      </c>
      <c r="B44" s="1" t="s">
        <v>69</v>
      </c>
      <c r="C44" s="27" t="s">
        <v>224</v>
      </c>
      <c r="D44" s="38">
        <v>44</v>
      </c>
      <c r="E44" s="27">
        <v>39</v>
      </c>
      <c r="F44" s="27">
        <v>7</v>
      </c>
      <c r="G44" s="27">
        <v>19</v>
      </c>
      <c r="H44" s="27"/>
      <c r="I44" s="27"/>
      <c r="J44" s="27">
        <v>1</v>
      </c>
      <c r="K44" s="27">
        <v>1</v>
      </c>
      <c r="L44" s="87"/>
      <c r="M44" s="27">
        <v>8</v>
      </c>
      <c r="N44" s="27">
        <f>SUM(L44:M44)</f>
        <v>8</v>
      </c>
      <c r="O44" s="39">
        <v>3</v>
      </c>
      <c r="P44" s="39">
        <v>3</v>
      </c>
      <c r="Q44" s="88"/>
      <c r="R44" s="88"/>
      <c r="S44" s="39">
        <v>2</v>
      </c>
      <c r="T44" s="27">
        <f t="shared" si="5"/>
        <v>15</v>
      </c>
      <c r="U44" s="40">
        <f t="shared" si="6"/>
        <v>0.74358974358974361</v>
      </c>
      <c r="V44" s="22">
        <v>397</v>
      </c>
      <c r="W44" s="22" t="s">
        <v>81</v>
      </c>
      <c r="X44" s="22" t="s">
        <v>87</v>
      </c>
      <c r="Y44" s="74">
        <v>842</v>
      </c>
      <c r="Z44" s="41"/>
      <c r="AA44" s="1" t="s">
        <v>216</v>
      </c>
      <c r="AB44" s="28" t="s">
        <v>282</v>
      </c>
    </row>
    <row r="45" spans="1:28" x14ac:dyDescent="0.3">
      <c r="A45" s="1" t="s">
        <v>46</v>
      </c>
      <c r="B45" s="1" t="s">
        <v>69</v>
      </c>
      <c r="C45" s="27" t="s">
        <v>225</v>
      </c>
      <c r="D45" s="38">
        <v>10</v>
      </c>
      <c r="E45" s="27">
        <v>21</v>
      </c>
      <c r="F45" s="27">
        <v>1</v>
      </c>
      <c r="G45" s="27">
        <v>4</v>
      </c>
      <c r="H45" s="27"/>
      <c r="I45" s="27"/>
      <c r="J45" s="27">
        <v>4</v>
      </c>
      <c r="K45" s="27">
        <v>4</v>
      </c>
      <c r="L45" s="87"/>
      <c r="M45" s="27">
        <v>5</v>
      </c>
      <c r="N45" s="27">
        <f>SUM(L45:M45)</f>
        <v>5</v>
      </c>
      <c r="O45" s="39">
        <v>1</v>
      </c>
      <c r="P45" s="39">
        <v>4</v>
      </c>
      <c r="Q45" s="88"/>
      <c r="R45" s="88"/>
      <c r="S45" s="88"/>
      <c r="T45" s="27">
        <f t="shared" si="5"/>
        <v>6</v>
      </c>
      <c r="U45" s="40">
        <f t="shared" si="6"/>
        <v>0.61904761904761907</v>
      </c>
      <c r="V45" s="22">
        <v>397</v>
      </c>
      <c r="W45" s="22" t="s">
        <v>81</v>
      </c>
      <c r="X45" s="22" t="s">
        <v>87</v>
      </c>
      <c r="Y45" s="74">
        <v>842</v>
      </c>
      <c r="Z45" s="41"/>
      <c r="AA45" s="1" t="s">
        <v>216</v>
      </c>
      <c r="AB45" s="28" t="s">
        <v>282</v>
      </c>
    </row>
    <row r="46" spans="1:28" x14ac:dyDescent="0.3">
      <c r="A46" s="1" t="s">
        <v>46</v>
      </c>
      <c r="B46" s="1" t="s">
        <v>69</v>
      </c>
      <c r="C46" s="55" t="s">
        <v>39</v>
      </c>
      <c r="D46" s="1"/>
      <c r="E46" s="55">
        <v>-6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55">
        <v>6</v>
      </c>
      <c r="R46" s="55">
        <v>23</v>
      </c>
      <c r="S46" s="55">
        <v>1</v>
      </c>
      <c r="T46" s="27"/>
      <c r="U46" s="40" t="str">
        <f>_xlfn.IFNA("",((T46+Q46+N46-R46)+(O46*2))/E46)</f>
        <v/>
      </c>
      <c r="V46" s="22">
        <v>397</v>
      </c>
      <c r="W46" s="22" t="s">
        <v>81</v>
      </c>
      <c r="X46" s="22" t="s">
        <v>87</v>
      </c>
      <c r="Y46" s="74">
        <v>842</v>
      </c>
      <c r="Z46" s="41"/>
      <c r="AA46" s="1" t="s">
        <v>216</v>
      </c>
      <c r="AB46" s="28" t="s">
        <v>282</v>
      </c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36</v>
      </c>
      <c r="G47" s="44">
        <f t="shared" si="7"/>
        <v>93</v>
      </c>
      <c r="H47" s="44">
        <f t="shared" si="7"/>
        <v>0</v>
      </c>
      <c r="I47" s="44">
        <f t="shared" si="7"/>
        <v>0</v>
      </c>
      <c r="J47" s="44">
        <f t="shared" si="7"/>
        <v>29</v>
      </c>
      <c r="K47" s="44">
        <f t="shared" si="7"/>
        <v>32</v>
      </c>
      <c r="L47" s="44">
        <f t="shared" si="7"/>
        <v>0</v>
      </c>
      <c r="M47" s="44">
        <f t="shared" si="7"/>
        <v>50</v>
      </c>
      <c r="N47" s="44">
        <f t="shared" si="7"/>
        <v>50</v>
      </c>
      <c r="O47" s="44">
        <f t="shared" si="7"/>
        <v>27</v>
      </c>
      <c r="P47" s="44">
        <f t="shared" si="7"/>
        <v>20</v>
      </c>
      <c r="Q47" s="44">
        <f t="shared" si="7"/>
        <v>10</v>
      </c>
      <c r="R47" s="44">
        <f t="shared" si="7"/>
        <v>23</v>
      </c>
      <c r="S47" s="44">
        <f t="shared" si="7"/>
        <v>7</v>
      </c>
      <c r="T47" s="44">
        <f t="shared" si="7"/>
        <v>101</v>
      </c>
      <c r="U47" s="45">
        <f>((T47+Q47+N47-R47)+(O47*2))/E47</f>
        <v>0.8</v>
      </c>
      <c r="V47" s="46">
        <v>397</v>
      </c>
      <c r="W47" s="46" t="s">
        <v>81</v>
      </c>
      <c r="X47" s="46" t="s">
        <v>87</v>
      </c>
      <c r="Y47" s="75">
        <v>842</v>
      </c>
      <c r="Z47" s="47"/>
      <c r="AA47" s="43" t="s">
        <v>216</v>
      </c>
      <c r="AB47" s="78" t="s">
        <v>282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0.38709677419354838</v>
      </c>
      <c r="H48" s="27"/>
      <c r="I48" s="1"/>
      <c r="J48" s="48" t="s">
        <v>42</v>
      </c>
      <c r="K48" s="50">
        <f>J47/K47</f>
        <v>0.90625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 t="s">
        <v>406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A3FB-B9E7-40E0-8F1B-A0FF14D9A7DC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284</v>
      </c>
      <c r="K4" s="16" t="str">
        <f>+C11</f>
        <v>San Francisco Pioneers</v>
      </c>
      <c r="L4" s="17"/>
      <c r="M4" s="18"/>
      <c r="N4" s="19">
        <v>23</v>
      </c>
      <c r="O4" s="19">
        <v>26</v>
      </c>
      <c r="P4" s="19">
        <v>22</v>
      </c>
      <c r="Q4" s="19">
        <v>26</v>
      </c>
      <c r="R4" s="19">
        <v>7</v>
      </c>
      <c r="S4" s="21">
        <f>SUM(N4:R4)</f>
        <v>104</v>
      </c>
      <c r="T4" s="22">
        <v>400</v>
      </c>
    </row>
    <row r="5" spans="1:28" x14ac:dyDescent="0.3">
      <c r="B5" s="1"/>
      <c r="C5" s="6" t="s">
        <v>283</v>
      </c>
      <c r="D5" s="7" t="s">
        <v>6</v>
      </c>
      <c r="E5" s="1"/>
      <c r="F5" s="1"/>
      <c r="G5" s="1"/>
      <c r="J5" s="15" t="s">
        <v>285</v>
      </c>
      <c r="K5" s="16" t="str">
        <f>+C33</f>
        <v>New England Gulls</v>
      </c>
      <c r="L5" s="17"/>
      <c r="M5" s="18"/>
      <c r="N5" s="19">
        <v>27</v>
      </c>
      <c r="O5" s="19">
        <v>31</v>
      </c>
      <c r="P5" s="19">
        <v>19</v>
      </c>
      <c r="Q5" s="19">
        <v>20</v>
      </c>
      <c r="R5" s="19">
        <v>5</v>
      </c>
      <c r="S5" s="21">
        <f>SUM(N5:R5)</f>
        <v>102</v>
      </c>
      <c r="T5" s="22">
        <v>400</v>
      </c>
      <c r="U5" s="1"/>
      <c r="V5" s="1"/>
      <c r="W5" s="1"/>
    </row>
    <row r="6" spans="1:28" x14ac:dyDescent="0.3">
      <c r="C6" s="23">
        <v>650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400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117</v>
      </c>
      <c r="D13" s="38">
        <v>32</v>
      </c>
      <c r="E13" s="87"/>
      <c r="F13" s="27">
        <v>6</v>
      </c>
      <c r="G13" s="87"/>
      <c r="H13" s="27"/>
      <c r="I13" s="27"/>
      <c r="J13" s="27">
        <v>6</v>
      </c>
      <c r="K13" s="27">
        <v>6</v>
      </c>
      <c r="L13" s="87"/>
      <c r="M13" s="87"/>
      <c r="N13" s="27">
        <f>SUM(L13:M13)</f>
        <v>0</v>
      </c>
      <c r="O13" s="87"/>
      <c r="P13" s="55">
        <v>6</v>
      </c>
      <c r="Q13" s="87"/>
      <c r="R13" s="87"/>
      <c r="S13" s="87"/>
      <c r="T13" s="27">
        <f>+(F13*2)+J13</f>
        <v>18</v>
      </c>
      <c r="U13" s="40" t="str">
        <f>IFERROR(((T13+Q13+N13-R13)+(O13*2))/E13,"")</f>
        <v/>
      </c>
      <c r="V13" s="22">
        <v>400</v>
      </c>
      <c r="W13" s="22" t="s">
        <v>86</v>
      </c>
      <c r="X13" s="22" t="s">
        <v>87</v>
      </c>
      <c r="Y13" s="74">
        <v>650</v>
      </c>
      <c r="Z13" s="36" t="s">
        <v>2</v>
      </c>
      <c r="AA13" s="1" t="s">
        <v>118</v>
      </c>
      <c r="AB13" s="28" t="s">
        <v>286</v>
      </c>
    </row>
    <row r="14" spans="1:28" x14ac:dyDescent="0.3">
      <c r="A14" s="1" t="s">
        <v>67</v>
      </c>
      <c r="B14" s="1" t="s">
        <v>46</v>
      </c>
      <c r="C14" s="27" t="s">
        <v>47</v>
      </c>
      <c r="D14" s="38">
        <v>50</v>
      </c>
      <c r="E14" s="87"/>
      <c r="F14" s="27">
        <v>2</v>
      </c>
      <c r="G14" s="87"/>
      <c r="H14" s="27"/>
      <c r="I14" s="27"/>
      <c r="J14" s="27">
        <v>2</v>
      </c>
      <c r="K14" s="27">
        <v>6</v>
      </c>
      <c r="L14" s="87"/>
      <c r="M14" s="87"/>
      <c r="N14" s="27">
        <f t="shared" ref="N14:N19" si="0">SUM(L14:M14)</f>
        <v>0</v>
      </c>
      <c r="O14" s="88"/>
      <c r="P14" s="55">
        <v>6</v>
      </c>
      <c r="Q14" s="88"/>
      <c r="R14" s="88"/>
      <c r="S14" s="88"/>
      <c r="T14" s="27">
        <f t="shared" ref="T14:T22" si="1">+(F14*2)+J14</f>
        <v>6</v>
      </c>
      <c r="U14" s="40" t="str">
        <f t="shared" ref="U14:U22" si="2">IFERROR(((T14+Q14+N14-R14)+(O14*2))/E14,"")</f>
        <v/>
      </c>
      <c r="V14" s="22">
        <v>400</v>
      </c>
      <c r="W14" s="22" t="s">
        <v>86</v>
      </c>
      <c r="X14" s="22" t="s">
        <v>87</v>
      </c>
      <c r="Y14" s="74">
        <v>650</v>
      </c>
      <c r="Z14" s="36" t="s">
        <v>2</v>
      </c>
      <c r="AA14" s="1" t="s">
        <v>118</v>
      </c>
      <c r="AB14" s="28" t="s">
        <v>286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40</v>
      </c>
      <c r="E15" s="87"/>
      <c r="F15" s="27">
        <v>2</v>
      </c>
      <c r="G15" s="87"/>
      <c r="H15" s="27"/>
      <c r="I15" s="27"/>
      <c r="J15" s="27">
        <v>4</v>
      </c>
      <c r="K15" s="27">
        <v>4</v>
      </c>
      <c r="L15" s="87"/>
      <c r="M15" s="87"/>
      <c r="N15" s="27">
        <f t="shared" si="0"/>
        <v>0</v>
      </c>
      <c r="O15" s="88"/>
      <c r="P15" s="91"/>
      <c r="Q15" s="88"/>
      <c r="R15" s="88"/>
      <c r="S15" s="88"/>
      <c r="T15" s="27">
        <f t="shared" si="1"/>
        <v>8</v>
      </c>
      <c r="U15" s="40" t="str">
        <f t="shared" si="2"/>
        <v/>
      </c>
      <c r="V15" s="22">
        <v>400</v>
      </c>
      <c r="W15" s="22" t="s">
        <v>86</v>
      </c>
      <c r="X15" s="22" t="s">
        <v>87</v>
      </c>
      <c r="Y15" s="74">
        <v>650</v>
      </c>
      <c r="Z15" s="36" t="s">
        <v>2</v>
      </c>
      <c r="AA15" s="1" t="s">
        <v>118</v>
      </c>
      <c r="AB15" s="28" t="s">
        <v>286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43</v>
      </c>
      <c r="E16" s="87"/>
      <c r="F16" s="27">
        <v>10</v>
      </c>
      <c r="G16" s="87"/>
      <c r="H16" s="27"/>
      <c r="I16" s="27"/>
      <c r="J16" s="27">
        <v>6</v>
      </c>
      <c r="K16" s="27">
        <v>10</v>
      </c>
      <c r="L16" s="87"/>
      <c r="M16" s="87"/>
      <c r="N16" s="27">
        <f t="shared" si="0"/>
        <v>0</v>
      </c>
      <c r="O16" s="88"/>
      <c r="P16" s="55">
        <v>6</v>
      </c>
      <c r="Q16" s="88"/>
      <c r="R16" s="88"/>
      <c r="S16" s="88"/>
      <c r="T16" s="27">
        <f t="shared" si="1"/>
        <v>26</v>
      </c>
      <c r="U16" s="40" t="str">
        <f t="shared" si="2"/>
        <v/>
      </c>
      <c r="V16" s="22">
        <v>400</v>
      </c>
      <c r="W16" s="22" t="s">
        <v>86</v>
      </c>
      <c r="X16" s="22" t="s">
        <v>87</v>
      </c>
      <c r="Y16" s="74">
        <v>650</v>
      </c>
      <c r="Z16" s="36" t="s">
        <v>2</v>
      </c>
      <c r="AA16" s="1" t="s">
        <v>118</v>
      </c>
      <c r="AB16" s="28" t="s">
        <v>286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10</v>
      </c>
      <c r="E17" s="87"/>
      <c r="F17" s="27">
        <v>4</v>
      </c>
      <c r="G17" s="87"/>
      <c r="H17" s="27"/>
      <c r="I17" s="27"/>
      <c r="J17" s="27">
        <v>0</v>
      </c>
      <c r="K17" s="27">
        <v>0</v>
      </c>
      <c r="L17" s="87"/>
      <c r="M17" s="87"/>
      <c r="N17" s="27">
        <f t="shared" si="0"/>
        <v>0</v>
      </c>
      <c r="O17" s="88"/>
      <c r="P17" s="55">
        <v>6</v>
      </c>
      <c r="Q17" s="88"/>
      <c r="R17" s="88"/>
      <c r="S17" s="88"/>
      <c r="T17" s="27">
        <f t="shared" si="1"/>
        <v>8</v>
      </c>
      <c r="U17" s="40" t="str">
        <f t="shared" si="2"/>
        <v/>
      </c>
      <c r="V17" s="22">
        <v>400</v>
      </c>
      <c r="W17" s="22" t="s">
        <v>86</v>
      </c>
      <c r="X17" s="22" t="s">
        <v>87</v>
      </c>
      <c r="Y17" s="74">
        <v>650</v>
      </c>
      <c r="Z17" s="36" t="s">
        <v>2</v>
      </c>
      <c r="AA17" s="1" t="s">
        <v>118</v>
      </c>
      <c r="AB17" s="28" t="s">
        <v>286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33</v>
      </c>
      <c r="E18" s="87"/>
      <c r="F18" s="27">
        <v>4</v>
      </c>
      <c r="G18" s="87"/>
      <c r="H18" s="27">
        <v>1</v>
      </c>
      <c r="I18" s="27"/>
      <c r="J18" s="27">
        <v>0</v>
      </c>
      <c r="K18" s="27">
        <v>0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27">
        <f>+(F18*2)+J18+H18</f>
        <v>9</v>
      </c>
      <c r="U18" s="40" t="str">
        <f t="shared" si="2"/>
        <v/>
      </c>
      <c r="V18" s="22">
        <v>400</v>
      </c>
      <c r="W18" s="22" t="s">
        <v>86</v>
      </c>
      <c r="X18" s="22" t="s">
        <v>87</v>
      </c>
      <c r="Y18" s="74">
        <v>650</v>
      </c>
      <c r="Z18" s="36" t="s">
        <v>2</v>
      </c>
      <c r="AA18" s="1" t="s">
        <v>118</v>
      </c>
      <c r="AB18" s="28" t="s">
        <v>286</v>
      </c>
    </row>
    <row r="19" spans="1:28" x14ac:dyDescent="0.3">
      <c r="A19" s="1" t="s">
        <v>67</v>
      </c>
      <c r="B19" s="1" t="s">
        <v>46</v>
      </c>
      <c r="C19" s="27" t="s">
        <v>57</v>
      </c>
      <c r="D19" s="38">
        <v>51</v>
      </c>
      <c r="E19" s="87"/>
      <c r="F19" s="27">
        <v>3</v>
      </c>
      <c r="G19" s="87"/>
      <c r="H19" s="27"/>
      <c r="I19" s="27"/>
      <c r="J19" s="27">
        <v>0</v>
      </c>
      <c r="K19" s="27">
        <v>2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27">
        <f>+(F19*2)+J19</f>
        <v>6</v>
      </c>
      <c r="U19" s="40" t="str">
        <f t="shared" si="2"/>
        <v/>
      </c>
      <c r="V19" s="22">
        <v>400</v>
      </c>
      <c r="W19" s="22" t="s">
        <v>86</v>
      </c>
      <c r="X19" s="22" t="s">
        <v>87</v>
      </c>
      <c r="Y19" s="74">
        <v>650</v>
      </c>
      <c r="Z19" s="36" t="s">
        <v>2</v>
      </c>
      <c r="AA19" s="1" t="s">
        <v>118</v>
      </c>
      <c r="AB19" s="28" t="s">
        <v>286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11</v>
      </c>
      <c r="E20" s="87"/>
      <c r="F20" s="27">
        <v>3</v>
      </c>
      <c r="G20" s="87"/>
      <c r="H20" s="27"/>
      <c r="I20" s="27"/>
      <c r="J20" s="27">
        <v>11</v>
      </c>
      <c r="K20" s="27">
        <v>11</v>
      </c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27">
        <f t="shared" si="1"/>
        <v>17</v>
      </c>
      <c r="U20" s="40" t="str">
        <f t="shared" si="2"/>
        <v/>
      </c>
      <c r="V20" s="22">
        <v>400</v>
      </c>
      <c r="W20" s="22" t="s">
        <v>86</v>
      </c>
      <c r="X20" s="22" t="s">
        <v>87</v>
      </c>
      <c r="Y20" s="74">
        <v>650</v>
      </c>
      <c r="Z20" s="36" t="s">
        <v>2</v>
      </c>
      <c r="AA20" s="1" t="s">
        <v>118</v>
      </c>
      <c r="AB20" s="28" t="s">
        <v>286</v>
      </c>
    </row>
    <row r="21" spans="1:28" x14ac:dyDescent="0.3">
      <c r="A21" s="1" t="s">
        <v>67</v>
      </c>
      <c r="B21" s="1" t="s">
        <v>46</v>
      </c>
      <c r="C21" s="27" t="s">
        <v>58</v>
      </c>
      <c r="D21" s="38">
        <v>22</v>
      </c>
      <c r="E21" s="87" t="s">
        <v>461</v>
      </c>
      <c r="F21" s="27"/>
      <c r="G21" s="87"/>
      <c r="H21" s="27"/>
      <c r="I21" s="27"/>
      <c r="J21" s="27"/>
      <c r="K21" s="27"/>
      <c r="L21" s="87"/>
      <c r="M21" s="87"/>
      <c r="N21" s="27"/>
      <c r="O21" s="88"/>
      <c r="P21" s="88"/>
      <c r="Q21" s="88"/>
      <c r="R21" s="88"/>
      <c r="S21" s="88"/>
      <c r="T21" s="27"/>
      <c r="U21" s="40"/>
      <c r="V21" s="22">
        <v>400</v>
      </c>
      <c r="W21" s="22" t="s">
        <v>86</v>
      </c>
      <c r="X21" s="22" t="s">
        <v>87</v>
      </c>
      <c r="Y21" s="74">
        <v>650</v>
      </c>
      <c r="Z21" s="36" t="s">
        <v>2</v>
      </c>
      <c r="AA21" s="1" t="s">
        <v>118</v>
      </c>
      <c r="AB21" s="28" t="s">
        <v>286</v>
      </c>
    </row>
    <row r="22" spans="1:28" x14ac:dyDescent="0.3">
      <c r="A22" s="1" t="s">
        <v>67</v>
      </c>
      <c r="B22" s="1" t="s">
        <v>46</v>
      </c>
      <c r="C22" s="27" t="s">
        <v>55</v>
      </c>
      <c r="D22" s="38">
        <v>1</v>
      </c>
      <c r="E22" s="87"/>
      <c r="F22" s="27">
        <v>2</v>
      </c>
      <c r="G22" s="87"/>
      <c r="H22" s="27"/>
      <c r="I22" s="27"/>
      <c r="J22" s="27">
        <v>2</v>
      </c>
      <c r="K22" s="27">
        <v>2</v>
      </c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27">
        <f t="shared" si="1"/>
        <v>6</v>
      </c>
      <c r="U22" s="40" t="str">
        <f t="shared" si="2"/>
        <v/>
      </c>
      <c r="V22" s="22">
        <v>400</v>
      </c>
      <c r="W22" s="22" t="s">
        <v>86</v>
      </c>
      <c r="X22" s="22" t="s">
        <v>87</v>
      </c>
      <c r="Y22" s="74">
        <v>650</v>
      </c>
      <c r="Z22" s="36" t="s">
        <v>2</v>
      </c>
      <c r="AA22" s="1" t="s">
        <v>118</v>
      </c>
      <c r="AB22" s="28" t="s">
        <v>286</v>
      </c>
    </row>
    <row r="23" spans="1:28" x14ac:dyDescent="0.3">
      <c r="A23" s="1" t="s">
        <v>67</v>
      </c>
      <c r="B23" s="1" t="s">
        <v>46</v>
      </c>
      <c r="C23" s="55" t="s">
        <v>39</v>
      </c>
      <c r="D23" s="1"/>
      <c r="E23" s="55">
        <v>265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55">
        <v>19</v>
      </c>
      <c r="Q23" s="42"/>
      <c r="R23" s="42"/>
      <c r="S23" s="42"/>
      <c r="T23" s="27"/>
      <c r="U23" s="40" t="str">
        <f>_xlfn.IFNA("",((T23+Q23+N23-R23)+(O23*2))/E23)</f>
        <v/>
      </c>
      <c r="V23" s="22">
        <v>400</v>
      </c>
      <c r="W23" s="22" t="s">
        <v>86</v>
      </c>
      <c r="X23" s="22" t="s">
        <v>87</v>
      </c>
      <c r="Y23" s="74">
        <v>650</v>
      </c>
      <c r="Z23" s="36" t="s">
        <v>2</v>
      </c>
      <c r="AA23" s="1" t="s">
        <v>118</v>
      </c>
      <c r="AB23" s="28" t="s">
        <v>286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3">SUM(E13:E23)</f>
        <v>265</v>
      </c>
      <c r="F24" s="44">
        <f t="shared" si="3"/>
        <v>36</v>
      </c>
      <c r="G24" s="44">
        <f t="shared" si="3"/>
        <v>0</v>
      </c>
      <c r="H24" s="44">
        <f t="shared" si="3"/>
        <v>1</v>
      </c>
      <c r="I24" s="44">
        <f t="shared" si="3"/>
        <v>0</v>
      </c>
      <c r="J24" s="44">
        <f t="shared" si="3"/>
        <v>31</v>
      </c>
      <c r="K24" s="44">
        <f t="shared" si="3"/>
        <v>41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43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104</v>
      </c>
      <c r="U24" s="45">
        <f>((T24+Q24+N24-R24)+(O24*2))/E24</f>
        <v>0.39245283018867927</v>
      </c>
      <c r="V24" s="46">
        <v>400</v>
      </c>
      <c r="W24" s="46" t="s">
        <v>86</v>
      </c>
      <c r="X24" s="46" t="s">
        <v>87</v>
      </c>
      <c r="Y24" s="75">
        <v>650</v>
      </c>
      <c r="Z24" s="58" t="s">
        <v>2</v>
      </c>
      <c r="AA24" s="43" t="s">
        <v>118</v>
      </c>
      <c r="AB24" s="78" t="s">
        <v>286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0.75609756097560976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38"/>
      <c r="D27" s="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80"/>
      <c r="V27" s="22"/>
      <c r="W27" s="22"/>
      <c r="X27" s="22"/>
      <c r="Y27" s="79"/>
      <c r="Z27" s="36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362</v>
      </c>
      <c r="D35" s="38">
        <v>17</v>
      </c>
      <c r="E35" s="87"/>
      <c r="F35" s="27">
        <v>1</v>
      </c>
      <c r="G35" s="87"/>
      <c r="H35" s="27"/>
      <c r="I35" s="27"/>
      <c r="J35" s="27">
        <v>0</v>
      </c>
      <c r="K35" s="27">
        <v>0</v>
      </c>
      <c r="L35" s="87"/>
      <c r="M35" s="87"/>
      <c r="N35" s="27">
        <f t="shared" ref="N35:N42" si="4">SUM(L35:M35)</f>
        <v>0</v>
      </c>
      <c r="O35" s="87"/>
      <c r="P35" s="88"/>
      <c r="Q35" s="87"/>
      <c r="R35" s="87"/>
      <c r="S35" s="87"/>
      <c r="T35" s="27">
        <f>(H35*3)+((F35-H35)*2)+J35</f>
        <v>2</v>
      </c>
      <c r="U35" s="40" t="str">
        <f>IFERROR(((T35+Q35+N35-R35)+(O35*2))/E35,"")</f>
        <v/>
      </c>
      <c r="V35" s="22">
        <v>400</v>
      </c>
      <c r="W35" s="22" t="s">
        <v>81</v>
      </c>
      <c r="X35" s="22" t="s">
        <v>82</v>
      </c>
      <c r="Y35" s="74">
        <v>650</v>
      </c>
      <c r="Z35" s="36" t="s">
        <v>2</v>
      </c>
      <c r="AA35" s="1" t="s">
        <v>272</v>
      </c>
      <c r="AB35" s="28" t="s">
        <v>287</v>
      </c>
    </row>
    <row r="36" spans="1:28" x14ac:dyDescent="0.3">
      <c r="A36" s="1" t="s">
        <v>46</v>
      </c>
      <c r="B36" s="1" t="s">
        <v>67</v>
      </c>
      <c r="C36" s="27" t="s">
        <v>147</v>
      </c>
      <c r="D36" s="38">
        <v>6</v>
      </c>
      <c r="E36" s="87"/>
      <c r="F36" s="27">
        <v>15</v>
      </c>
      <c r="G36" s="87"/>
      <c r="H36" s="27"/>
      <c r="I36" s="27"/>
      <c r="J36" s="27">
        <v>8</v>
      </c>
      <c r="K36" s="27">
        <v>9</v>
      </c>
      <c r="L36" s="87"/>
      <c r="M36" s="87"/>
      <c r="N36" s="27">
        <f t="shared" si="4"/>
        <v>0</v>
      </c>
      <c r="O36" s="88"/>
      <c r="P36" s="55">
        <v>6</v>
      </c>
      <c r="Q36" s="88"/>
      <c r="R36" s="88"/>
      <c r="S36" s="88"/>
      <c r="T36" s="39">
        <f t="shared" ref="T36:T42" si="5">(H36*3)+((F36-H36)*2)+J36</f>
        <v>38</v>
      </c>
      <c r="U36" s="40" t="str">
        <f t="shared" ref="U36:U42" si="6">IFERROR(((T36+Q36+N36-R36)+(O36*2))/E36,"")</f>
        <v/>
      </c>
      <c r="V36" s="22">
        <v>400</v>
      </c>
      <c r="W36" s="22" t="s">
        <v>81</v>
      </c>
      <c r="X36" s="22" t="s">
        <v>82</v>
      </c>
      <c r="Y36" s="74">
        <v>650</v>
      </c>
      <c r="Z36" s="36" t="s">
        <v>2</v>
      </c>
      <c r="AA36" s="1" t="s">
        <v>272</v>
      </c>
      <c r="AB36" s="28" t="s">
        <v>287</v>
      </c>
    </row>
    <row r="37" spans="1:28" x14ac:dyDescent="0.3">
      <c r="A37" s="1" t="s">
        <v>46</v>
      </c>
      <c r="B37" s="1" t="s">
        <v>67</v>
      </c>
      <c r="C37" s="27" t="s">
        <v>363</v>
      </c>
      <c r="D37" s="38">
        <v>22</v>
      </c>
      <c r="E37" s="87"/>
      <c r="F37" s="27">
        <v>4</v>
      </c>
      <c r="G37" s="87"/>
      <c r="H37" s="27"/>
      <c r="I37" s="27"/>
      <c r="J37" s="27">
        <v>0</v>
      </c>
      <c r="K37" s="27">
        <v>0</v>
      </c>
      <c r="L37" s="87"/>
      <c r="M37" s="87"/>
      <c r="N37" s="27">
        <f t="shared" si="4"/>
        <v>0</v>
      </c>
      <c r="O37" s="88"/>
      <c r="P37" s="88"/>
      <c r="Q37" s="88"/>
      <c r="R37" s="88"/>
      <c r="S37" s="88"/>
      <c r="T37" s="39">
        <f t="shared" si="5"/>
        <v>8</v>
      </c>
      <c r="U37" s="40" t="str">
        <f t="shared" si="6"/>
        <v/>
      </c>
      <c r="V37" s="22">
        <v>400</v>
      </c>
      <c r="W37" s="22" t="s">
        <v>81</v>
      </c>
      <c r="X37" s="22" t="s">
        <v>82</v>
      </c>
      <c r="Y37" s="74">
        <v>650</v>
      </c>
      <c r="Z37" s="36" t="s">
        <v>2</v>
      </c>
      <c r="AA37" s="1" t="s">
        <v>272</v>
      </c>
      <c r="AB37" s="28" t="s">
        <v>287</v>
      </c>
    </row>
    <row r="38" spans="1:28" x14ac:dyDescent="0.3">
      <c r="A38" s="1" t="s">
        <v>46</v>
      </c>
      <c r="B38" s="1" t="s">
        <v>67</v>
      </c>
      <c r="C38" s="27" t="s">
        <v>121</v>
      </c>
      <c r="D38" s="38">
        <v>8</v>
      </c>
      <c r="E38" s="87"/>
      <c r="F38" s="27">
        <v>1</v>
      </c>
      <c r="G38" s="87"/>
      <c r="H38" s="27"/>
      <c r="I38" s="27"/>
      <c r="J38" s="27">
        <v>10</v>
      </c>
      <c r="K38" s="27">
        <v>15</v>
      </c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39">
        <f t="shared" si="5"/>
        <v>12</v>
      </c>
      <c r="U38" s="40" t="str">
        <f t="shared" si="6"/>
        <v/>
      </c>
      <c r="V38" s="22">
        <v>400</v>
      </c>
      <c r="W38" s="22" t="s">
        <v>81</v>
      </c>
      <c r="X38" s="22" t="s">
        <v>82</v>
      </c>
      <c r="Y38" s="74">
        <v>650</v>
      </c>
      <c r="Z38" s="36" t="s">
        <v>2</v>
      </c>
      <c r="AA38" s="1" t="s">
        <v>272</v>
      </c>
      <c r="AB38" s="28" t="s">
        <v>287</v>
      </c>
    </row>
    <row r="39" spans="1:28" x14ac:dyDescent="0.3">
      <c r="A39" s="1" t="s">
        <v>46</v>
      </c>
      <c r="B39" s="1" t="s">
        <v>67</v>
      </c>
      <c r="C39" s="27" t="s">
        <v>152</v>
      </c>
      <c r="D39" s="38">
        <v>33</v>
      </c>
      <c r="E39" s="87"/>
      <c r="F39" s="27">
        <v>5</v>
      </c>
      <c r="G39" s="87"/>
      <c r="H39" s="27"/>
      <c r="I39" s="27"/>
      <c r="J39" s="27">
        <v>9</v>
      </c>
      <c r="K39" s="27">
        <v>16</v>
      </c>
      <c r="L39" s="87"/>
      <c r="M39" s="87"/>
      <c r="N39" s="27">
        <f t="shared" si="4"/>
        <v>0</v>
      </c>
      <c r="O39" s="88"/>
      <c r="P39" s="55">
        <v>6</v>
      </c>
      <c r="Q39" s="88"/>
      <c r="R39" s="88"/>
      <c r="S39" s="88"/>
      <c r="T39" s="39">
        <f t="shared" si="5"/>
        <v>19</v>
      </c>
      <c r="U39" s="40" t="str">
        <f t="shared" si="6"/>
        <v/>
      </c>
      <c r="V39" s="22">
        <v>400</v>
      </c>
      <c r="W39" s="22" t="s">
        <v>81</v>
      </c>
      <c r="X39" s="22" t="s">
        <v>82</v>
      </c>
      <c r="Y39" s="74">
        <v>650</v>
      </c>
      <c r="Z39" s="36" t="s">
        <v>2</v>
      </c>
      <c r="AA39" s="1" t="s">
        <v>272</v>
      </c>
      <c r="AB39" s="28" t="s">
        <v>287</v>
      </c>
    </row>
    <row r="40" spans="1:28" x14ac:dyDescent="0.3">
      <c r="A40" s="1" t="s">
        <v>46</v>
      </c>
      <c r="B40" s="1" t="s">
        <v>67</v>
      </c>
      <c r="C40" s="27" t="s">
        <v>136</v>
      </c>
      <c r="D40" s="38">
        <v>24</v>
      </c>
      <c r="E40" s="87"/>
      <c r="F40" s="27">
        <v>4</v>
      </c>
      <c r="G40" s="87"/>
      <c r="H40" s="27"/>
      <c r="I40" s="27"/>
      <c r="J40" s="27">
        <v>12</v>
      </c>
      <c r="K40" s="27">
        <v>14</v>
      </c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39">
        <f t="shared" si="5"/>
        <v>20</v>
      </c>
      <c r="U40" s="40" t="str">
        <f t="shared" si="6"/>
        <v/>
      </c>
      <c r="V40" s="22">
        <v>400</v>
      </c>
      <c r="W40" s="22" t="s">
        <v>81</v>
      </c>
      <c r="X40" s="22" t="s">
        <v>82</v>
      </c>
      <c r="Y40" s="74">
        <v>650</v>
      </c>
      <c r="Z40" s="36" t="s">
        <v>2</v>
      </c>
      <c r="AA40" s="1" t="s">
        <v>272</v>
      </c>
      <c r="AB40" s="28" t="s">
        <v>287</v>
      </c>
    </row>
    <row r="41" spans="1:28" x14ac:dyDescent="0.3">
      <c r="A41" s="1" t="s">
        <v>46</v>
      </c>
      <c r="B41" s="1" t="s">
        <v>67</v>
      </c>
      <c r="C41" s="27" t="s">
        <v>373</v>
      </c>
      <c r="D41" s="38">
        <v>32</v>
      </c>
      <c r="E41" s="87" t="s">
        <v>461</v>
      </c>
      <c r="F41" s="27"/>
      <c r="G41" s="87"/>
      <c r="H41" s="27"/>
      <c r="I41" s="27"/>
      <c r="J41" s="27"/>
      <c r="K41" s="27"/>
      <c r="L41" s="87"/>
      <c r="M41" s="87"/>
      <c r="N41" s="27"/>
      <c r="O41" s="88"/>
      <c r="P41" s="88"/>
      <c r="Q41" s="88"/>
      <c r="R41" s="88"/>
      <c r="S41" s="88"/>
      <c r="T41" s="39"/>
      <c r="U41" s="40"/>
      <c r="V41" s="22">
        <v>400</v>
      </c>
      <c r="W41" s="22" t="s">
        <v>81</v>
      </c>
      <c r="X41" s="22" t="s">
        <v>82</v>
      </c>
      <c r="Y41" s="74">
        <v>650</v>
      </c>
      <c r="Z41" s="36" t="s">
        <v>2</v>
      </c>
      <c r="AA41" s="1" t="s">
        <v>272</v>
      </c>
      <c r="AB41" s="28" t="s">
        <v>287</v>
      </c>
    </row>
    <row r="42" spans="1:28" x14ac:dyDescent="0.3">
      <c r="A42" s="1" t="s">
        <v>46</v>
      </c>
      <c r="B42" s="1" t="s">
        <v>67</v>
      </c>
      <c r="C42" s="27" t="s">
        <v>364</v>
      </c>
      <c r="D42" s="38">
        <v>7</v>
      </c>
      <c r="E42" s="87"/>
      <c r="F42" s="27">
        <v>1</v>
      </c>
      <c r="G42" s="87"/>
      <c r="H42" s="27">
        <v>0</v>
      </c>
      <c r="I42" s="27">
        <v>1</v>
      </c>
      <c r="J42" s="27">
        <v>1</v>
      </c>
      <c r="K42" s="27">
        <v>2</v>
      </c>
      <c r="L42" s="87"/>
      <c r="M42" s="87"/>
      <c r="N42" s="27">
        <f t="shared" si="4"/>
        <v>0</v>
      </c>
      <c r="O42" s="88"/>
      <c r="P42" s="88"/>
      <c r="Q42" s="88"/>
      <c r="R42" s="88"/>
      <c r="S42" s="88"/>
      <c r="T42" s="39">
        <f t="shared" si="5"/>
        <v>3</v>
      </c>
      <c r="U42" s="40" t="str">
        <f t="shared" si="6"/>
        <v/>
      </c>
      <c r="V42" s="22">
        <v>400</v>
      </c>
      <c r="W42" s="22" t="s">
        <v>81</v>
      </c>
      <c r="X42" s="22" t="s">
        <v>82</v>
      </c>
      <c r="Y42" s="74">
        <v>650</v>
      </c>
      <c r="Z42" s="36" t="s">
        <v>2</v>
      </c>
      <c r="AA42" s="1" t="s">
        <v>272</v>
      </c>
      <c r="AB42" s="28" t="s">
        <v>287</v>
      </c>
    </row>
    <row r="43" spans="1:28" x14ac:dyDescent="0.3">
      <c r="A43" s="1" t="s">
        <v>46</v>
      </c>
      <c r="B43" s="1" t="s">
        <v>67</v>
      </c>
      <c r="C43" s="27" t="s">
        <v>374</v>
      </c>
      <c r="D43" s="38">
        <v>13</v>
      </c>
      <c r="E43" s="87" t="s">
        <v>461</v>
      </c>
      <c r="F43" s="27"/>
      <c r="G43" s="87"/>
      <c r="H43" s="27"/>
      <c r="I43" s="27"/>
      <c r="J43" s="27"/>
      <c r="K43" s="27"/>
      <c r="L43" s="87"/>
      <c r="M43" s="87"/>
      <c r="N43" s="27"/>
      <c r="O43" s="88"/>
      <c r="P43" s="88"/>
      <c r="Q43" s="88"/>
      <c r="R43" s="88"/>
      <c r="S43" s="88"/>
      <c r="T43" s="39"/>
      <c r="U43" s="40"/>
      <c r="V43" s="22">
        <v>400</v>
      </c>
      <c r="W43" s="22" t="s">
        <v>81</v>
      </c>
      <c r="X43" s="22" t="s">
        <v>82</v>
      </c>
      <c r="Y43" s="74">
        <v>650</v>
      </c>
      <c r="Z43" s="36" t="s">
        <v>2</v>
      </c>
      <c r="AA43" s="1" t="s">
        <v>272</v>
      </c>
      <c r="AB43" s="28" t="s">
        <v>287</v>
      </c>
    </row>
    <row r="44" spans="1:28" x14ac:dyDescent="0.3">
      <c r="A44" s="1" t="s">
        <v>46</v>
      </c>
      <c r="B44" s="1" t="s">
        <v>67</v>
      </c>
      <c r="C44" s="55" t="s">
        <v>39</v>
      </c>
      <c r="D44" s="1"/>
      <c r="E44" s="55">
        <v>265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55">
        <v>20</v>
      </c>
      <c r="Q44" s="42"/>
      <c r="R44" s="42"/>
      <c r="S44" s="42"/>
      <c r="T44" s="42"/>
      <c r="U44" s="40" t="str">
        <f>_xlfn.IFNA("",((T44+Q44+N44-R44)+(O44*2))/E44)</f>
        <v/>
      </c>
      <c r="V44" s="22">
        <v>400</v>
      </c>
      <c r="W44" s="22" t="s">
        <v>81</v>
      </c>
      <c r="X44" s="22" t="s">
        <v>82</v>
      </c>
      <c r="Y44" s="74">
        <v>650</v>
      </c>
      <c r="Z44" s="36" t="s">
        <v>2</v>
      </c>
      <c r="AA44" s="1" t="s">
        <v>272</v>
      </c>
      <c r="AB44" s="28" t="s">
        <v>287</v>
      </c>
    </row>
    <row r="45" spans="1:28" x14ac:dyDescent="0.3">
      <c r="A45" s="43" t="s">
        <v>46</v>
      </c>
      <c r="B45" s="43" t="s">
        <v>67</v>
      </c>
      <c r="C45" s="44" t="s">
        <v>40</v>
      </c>
      <c r="D45" s="43"/>
      <c r="E45" s="44">
        <f t="shared" ref="E45:T45" si="7">SUM(E35:E44)</f>
        <v>265</v>
      </c>
      <c r="F45" s="44">
        <f t="shared" si="7"/>
        <v>31</v>
      </c>
      <c r="G45" s="44">
        <f t="shared" si="7"/>
        <v>0</v>
      </c>
      <c r="H45" s="44">
        <f t="shared" si="7"/>
        <v>0</v>
      </c>
      <c r="I45" s="44">
        <f t="shared" si="7"/>
        <v>1</v>
      </c>
      <c r="J45" s="44">
        <f t="shared" si="7"/>
        <v>40</v>
      </c>
      <c r="K45" s="44">
        <f t="shared" si="7"/>
        <v>56</v>
      </c>
      <c r="L45" s="44">
        <f t="shared" si="7"/>
        <v>0</v>
      </c>
      <c r="M45" s="44">
        <f t="shared" si="7"/>
        <v>0</v>
      </c>
      <c r="N45" s="44">
        <f t="shared" si="7"/>
        <v>0</v>
      </c>
      <c r="O45" s="44">
        <f t="shared" si="7"/>
        <v>0</v>
      </c>
      <c r="P45" s="44">
        <f t="shared" si="7"/>
        <v>32</v>
      </c>
      <c r="Q45" s="44">
        <f t="shared" si="7"/>
        <v>0</v>
      </c>
      <c r="R45" s="44">
        <f t="shared" si="7"/>
        <v>0</v>
      </c>
      <c r="S45" s="44">
        <f t="shared" si="7"/>
        <v>0</v>
      </c>
      <c r="T45" s="44">
        <f t="shared" si="7"/>
        <v>102</v>
      </c>
      <c r="U45" s="45">
        <f>((T45+Q45+N45-R45)+(O45*2))/E45</f>
        <v>0.38490566037735852</v>
      </c>
      <c r="V45" s="46">
        <v>400</v>
      </c>
      <c r="W45" s="46" t="s">
        <v>81</v>
      </c>
      <c r="X45" s="46" t="s">
        <v>82</v>
      </c>
      <c r="Y45" s="77">
        <v>650</v>
      </c>
      <c r="Z45" s="58" t="s">
        <v>2</v>
      </c>
      <c r="AA45" s="43" t="s">
        <v>272</v>
      </c>
      <c r="AB45" s="81" t="s">
        <v>287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>
        <f>J45/K45</f>
        <v>0.7142857142857143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0"/>
      <c r="V48" s="22"/>
      <c r="W48" s="22"/>
      <c r="X48" s="22"/>
      <c r="Y48" s="79"/>
      <c r="Z48" s="36"/>
      <c r="AA48" s="1"/>
      <c r="AB48" s="1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8B93-108A-4708-9F5A-57B42DC9C518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226</v>
      </c>
      <c r="D4" s="7" t="s">
        <v>5</v>
      </c>
      <c r="E4" s="8"/>
      <c r="F4" s="5"/>
      <c r="G4" s="1"/>
      <c r="J4" s="15" t="s">
        <v>288</v>
      </c>
      <c r="K4" s="16" t="s">
        <v>45</v>
      </c>
      <c r="L4" s="17"/>
      <c r="M4" s="18"/>
      <c r="N4" s="19">
        <v>28</v>
      </c>
      <c r="O4" s="19">
        <v>26</v>
      </c>
      <c r="P4" s="19">
        <v>22</v>
      </c>
      <c r="Q4" s="19">
        <v>28</v>
      </c>
      <c r="R4" s="20"/>
      <c r="S4" s="21">
        <f>SUM(N4:R4)</f>
        <v>104</v>
      </c>
      <c r="T4" s="22">
        <v>401</v>
      </c>
    </row>
    <row r="5" spans="1:28" x14ac:dyDescent="0.3">
      <c r="B5" s="1"/>
      <c r="C5" s="6" t="s">
        <v>232</v>
      </c>
      <c r="D5" s="7" t="s">
        <v>6</v>
      </c>
      <c r="E5" s="1"/>
      <c r="F5" s="1"/>
      <c r="G5" s="1"/>
      <c r="J5" s="15" t="s">
        <v>289</v>
      </c>
      <c r="K5" s="16" t="s">
        <v>62</v>
      </c>
      <c r="L5" s="17"/>
      <c r="M5" s="18"/>
      <c r="N5" s="19">
        <v>33</v>
      </c>
      <c r="O5" s="19">
        <v>35</v>
      </c>
      <c r="P5" s="19">
        <v>22</v>
      </c>
      <c r="Q5" s="19">
        <v>29</v>
      </c>
      <c r="R5" s="20"/>
      <c r="S5" s="21">
        <f>SUM(N5:R5)</f>
        <v>119</v>
      </c>
      <c r="T5" s="22">
        <v>401</v>
      </c>
      <c r="U5" s="1"/>
      <c r="V5" s="1"/>
      <c r="W5" s="1"/>
    </row>
    <row r="6" spans="1:28" x14ac:dyDescent="0.3">
      <c r="C6" s="23">
        <v>1104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410</v>
      </c>
      <c r="D7" s="7" t="s">
        <v>8</v>
      </c>
      <c r="G7" s="1"/>
      <c r="S7" s="1"/>
      <c r="T7" s="25" t="s">
        <v>9</v>
      </c>
      <c r="U7" s="1"/>
      <c r="V7" s="26">
        <v>401</v>
      </c>
      <c r="W7" s="1"/>
    </row>
    <row r="8" spans="1:28" x14ac:dyDescent="0.3">
      <c r="B8" s="1"/>
      <c r="C8" s="24" t="s">
        <v>411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117</v>
      </c>
      <c r="D13" s="38">
        <v>32</v>
      </c>
      <c r="E13" s="27">
        <v>27</v>
      </c>
      <c r="F13" s="27">
        <v>6</v>
      </c>
      <c r="G13" s="27">
        <v>13</v>
      </c>
      <c r="H13" s="27"/>
      <c r="I13" s="27"/>
      <c r="J13" s="27">
        <v>4</v>
      </c>
      <c r="K13" s="27">
        <v>5</v>
      </c>
      <c r="L13" s="87"/>
      <c r="M13" s="27">
        <v>1</v>
      </c>
      <c r="N13" s="27">
        <f>SUM(L13:M13)</f>
        <v>1</v>
      </c>
      <c r="O13" s="27">
        <v>2</v>
      </c>
      <c r="P13" s="39">
        <v>0</v>
      </c>
      <c r="Q13" s="87"/>
      <c r="R13" s="87"/>
      <c r="S13" s="87"/>
      <c r="T13" s="27">
        <f>(H13*3)+((F13-H13)*2)+J13</f>
        <v>16</v>
      </c>
      <c r="U13" s="40">
        <f>IFERROR(((T13+Q13+N13-R13)+(O13*2))/E13,"")</f>
        <v>0.77777777777777779</v>
      </c>
      <c r="V13" s="22">
        <v>401</v>
      </c>
      <c r="W13" s="22" t="s">
        <v>86</v>
      </c>
      <c r="X13" s="22" t="s">
        <v>82</v>
      </c>
      <c r="Y13" s="74">
        <v>1104</v>
      </c>
      <c r="Z13" s="41"/>
      <c r="AA13" s="1" t="s">
        <v>118</v>
      </c>
      <c r="AB13" s="28" t="s">
        <v>287</v>
      </c>
    </row>
    <row r="14" spans="1:28" x14ac:dyDescent="0.3">
      <c r="A14" s="1" t="s">
        <v>61</v>
      </c>
      <c r="B14" s="1" t="s">
        <v>46</v>
      </c>
      <c r="C14" s="27" t="s">
        <v>47</v>
      </c>
      <c r="D14" s="38">
        <v>50</v>
      </c>
      <c r="E14" s="27">
        <v>27</v>
      </c>
      <c r="F14" s="27">
        <v>3</v>
      </c>
      <c r="G14" s="27">
        <v>4</v>
      </c>
      <c r="H14" s="27"/>
      <c r="I14" s="27"/>
      <c r="J14" s="27">
        <v>2</v>
      </c>
      <c r="K14" s="27">
        <v>2</v>
      </c>
      <c r="L14" s="87"/>
      <c r="M14" s="27">
        <v>6</v>
      </c>
      <c r="N14" s="27">
        <f t="shared" ref="N14:N19" si="0">SUM(L14:M14)</f>
        <v>6</v>
      </c>
      <c r="O14" s="39">
        <v>2</v>
      </c>
      <c r="P14" s="39">
        <v>0</v>
      </c>
      <c r="Q14" s="88"/>
      <c r="R14" s="88"/>
      <c r="S14" s="88"/>
      <c r="T14" s="39">
        <f t="shared" ref="T14:T19" si="1">(H14*3)+((F14-H14)*2)+J14</f>
        <v>8</v>
      </c>
      <c r="U14" s="40">
        <f t="shared" ref="U14:U22" si="2">IFERROR(((T14+Q14+N14-R14)+(O14*2))/E14,"")</f>
        <v>0.66666666666666663</v>
      </c>
      <c r="V14" s="22">
        <v>401</v>
      </c>
      <c r="W14" s="22" t="s">
        <v>86</v>
      </c>
      <c r="X14" s="22" t="s">
        <v>82</v>
      </c>
      <c r="Y14" s="74">
        <v>1104</v>
      </c>
      <c r="Z14" s="41"/>
      <c r="AA14" s="1" t="s">
        <v>118</v>
      </c>
      <c r="AB14" s="28" t="s">
        <v>287</v>
      </c>
    </row>
    <row r="15" spans="1:28" x14ac:dyDescent="0.3">
      <c r="A15" s="1" t="s">
        <v>61</v>
      </c>
      <c r="B15" s="1" t="s">
        <v>46</v>
      </c>
      <c r="C15" s="27" t="s">
        <v>48</v>
      </c>
      <c r="D15" s="38">
        <v>40</v>
      </c>
      <c r="E15" s="27">
        <v>21</v>
      </c>
      <c r="F15" s="27">
        <v>2</v>
      </c>
      <c r="G15" s="27">
        <v>4</v>
      </c>
      <c r="H15" s="27"/>
      <c r="I15" s="27"/>
      <c r="J15" s="27">
        <v>2</v>
      </c>
      <c r="K15" s="27">
        <v>2</v>
      </c>
      <c r="L15" s="87"/>
      <c r="M15" s="27">
        <v>5</v>
      </c>
      <c r="N15" s="27">
        <f t="shared" si="0"/>
        <v>5</v>
      </c>
      <c r="O15" s="39">
        <v>0</v>
      </c>
      <c r="P15" s="39">
        <v>3</v>
      </c>
      <c r="Q15" s="88"/>
      <c r="R15" s="88"/>
      <c r="S15" s="88"/>
      <c r="T15" s="39">
        <f t="shared" si="1"/>
        <v>6</v>
      </c>
      <c r="U15" s="40">
        <f t="shared" si="2"/>
        <v>0.52380952380952384</v>
      </c>
      <c r="V15" s="22">
        <v>401</v>
      </c>
      <c r="W15" s="22" t="s">
        <v>86</v>
      </c>
      <c r="X15" s="22" t="s">
        <v>82</v>
      </c>
      <c r="Y15" s="74">
        <v>1104</v>
      </c>
      <c r="Z15" s="41"/>
      <c r="AA15" s="1" t="s">
        <v>118</v>
      </c>
      <c r="AB15" s="28" t="s">
        <v>287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43</v>
      </c>
      <c r="E16" s="27">
        <v>35</v>
      </c>
      <c r="F16" s="27">
        <v>11</v>
      </c>
      <c r="G16" s="27">
        <v>19</v>
      </c>
      <c r="H16" s="27"/>
      <c r="I16" s="27"/>
      <c r="J16" s="27">
        <v>1</v>
      </c>
      <c r="K16" s="27">
        <v>1</v>
      </c>
      <c r="L16" s="87"/>
      <c r="M16" s="27">
        <v>6</v>
      </c>
      <c r="N16" s="27">
        <f t="shared" si="0"/>
        <v>6</v>
      </c>
      <c r="O16" s="39">
        <v>1</v>
      </c>
      <c r="P16" s="39">
        <v>2</v>
      </c>
      <c r="Q16" s="39">
        <v>3</v>
      </c>
      <c r="R16" s="88"/>
      <c r="S16" s="88"/>
      <c r="T16" s="39">
        <f t="shared" si="1"/>
        <v>23</v>
      </c>
      <c r="U16" s="40">
        <f t="shared" si="2"/>
        <v>0.97142857142857142</v>
      </c>
      <c r="V16" s="22">
        <v>401</v>
      </c>
      <c r="W16" s="22" t="s">
        <v>86</v>
      </c>
      <c r="X16" s="22" t="s">
        <v>82</v>
      </c>
      <c r="Y16" s="74">
        <v>1104</v>
      </c>
      <c r="Z16" s="41"/>
      <c r="AA16" s="1" t="s">
        <v>118</v>
      </c>
      <c r="AB16" s="28" t="s">
        <v>287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10</v>
      </c>
      <c r="E17" s="27">
        <v>25</v>
      </c>
      <c r="F17" s="27">
        <v>5</v>
      </c>
      <c r="G17" s="27">
        <v>12</v>
      </c>
      <c r="H17" s="27"/>
      <c r="I17" s="27"/>
      <c r="J17" s="27">
        <v>0</v>
      </c>
      <c r="K17" s="27">
        <v>0</v>
      </c>
      <c r="L17" s="87"/>
      <c r="M17" s="27">
        <v>5</v>
      </c>
      <c r="N17" s="27">
        <f t="shared" si="0"/>
        <v>5</v>
      </c>
      <c r="O17" s="39">
        <v>2</v>
      </c>
      <c r="P17" s="39">
        <v>4</v>
      </c>
      <c r="Q17" s="88"/>
      <c r="R17" s="88"/>
      <c r="S17" s="88"/>
      <c r="T17" s="39">
        <f t="shared" si="1"/>
        <v>10</v>
      </c>
      <c r="U17" s="40">
        <f t="shared" si="2"/>
        <v>0.76</v>
      </c>
      <c r="V17" s="22">
        <v>401</v>
      </c>
      <c r="W17" s="22" t="s">
        <v>86</v>
      </c>
      <c r="X17" s="22" t="s">
        <v>82</v>
      </c>
      <c r="Y17" s="74">
        <v>1104</v>
      </c>
      <c r="Z17" s="41"/>
      <c r="AA17" s="1" t="s">
        <v>118</v>
      </c>
      <c r="AB17" s="28" t="s">
        <v>287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33</v>
      </c>
      <c r="E18" s="27">
        <v>21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87"/>
      <c r="M18" s="27">
        <v>5</v>
      </c>
      <c r="N18" s="27">
        <f t="shared" si="0"/>
        <v>5</v>
      </c>
      <c r="O18" s="39">
        <v>6</v>
      </c>
      <c r="P18" s="39">
        <v>4</v>
      </c>
      <c r="Q18" s="88"/>
      <c r="R18" s="88"/>
      <c r="S18" s="88"/>
      <c r="T18" s="39">
        <f t="shared" si="1"/>
        <v>2</v>
      </c>
      <c r="U18" s="40">
        <f t="shared" si="2"/>
        <v>0.90476190476190477</v>
      </c>
      <c r="V18" s="22">
        <v>401</v>
      </c>
      <c r="W18" s="22" t="s">
        <v>86</v>
      </c>
      <c r="X18" s="22" t="s">
        <v>82</v>
      </c>
      <c r="Y18" s="74">
        <v>1104</v>
      </c>
      <c r="Z18" s="41"/>
      <c r="AA18" s="1" t="s">
        <v>118</v>
      </c>
      <c r="AB18" s="28" t="s">
        <v>287</v>
      </c>
    </row>
    <row r="19" spans="1:28" x14ac:dyDescent="0.3">
      <c r="A19" s="1" t="s">
        <v>61</v>
      </c>
      <c r="B19" s="1" t="s">
        <v>46</v>
      </c>
      <c r="C19" s="27" t="s">
        <v>57</v>
      </c>
      <c r="D19" s="38">
        <v>51</v>
      </c>
      <c r="E19" s="27">
        <v>17</v>
      </c>
      <c r="F19" s="27">
        <v>0</v>
      </c>
      <c r="G19" s="27">
        <v>2</v>
      </c>
      <c r="H19" s="27"/>
      <c r="I19" s="27"/>
      <c r="J19" s="27">
        <v>0</v>
      </c>
      <c r="K19" s="27">
        <v>0</v>
      </c>
      <c r="L19" s="87"/>
      <c r="M19" s="27">
        <v>1</v>
      </c>
      <c r="N19" s="27">
        <f t="shared" si="0"/>
        <v>1</v>
      </c>
      <c r="O19" s="39">
        <v>0</v>
      </c>
      <c r="P19" s="39">
        <v>2</v>
      </c>
      <c r="Q19" s="88"/>
      <c r="R19" s="88"/>
      <c r="S19" s="88"/>
      <c r="T19" s="39">
        <f t="shared" si="1"/>
        <v>0</v>
      </c>
      <c r="U19" s="40">
        <f t="shared" si="2"/>
        <v>5.8823529411764705E-2</v>
      </c>
      <c r="V19" s="22">
        <v>401</v>
      </c>
      <c r="W19" s="22" t="s">
        <v>86</v>
      </c>
      <c r="X19" s="22" t="s">
        <v>82</v>
      </c>
      <c r="Y19" s="74">
        <v>1104</v>
      </c>
      <c r="Z19" s="41"/>
      <c r="AA19" s="1" t="s">
        <v>118</v>
      </c>
      <c r="AB19" s="28" t="s">
        <v>287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11</v>
      </c>
      <c r="E20" s="27">
        <v>25</v>
      </c>
      <c r="F20" s="27">
        <v>8</v>
      </c>
      <c r="G20" s="27">
        <v>14</v>
      </c>
      <c r="H20" s="27"/>
      <c r="I20" s="27"/>
      <c r="J20" s="27">
        <v>2</v>
      </c>
      <c r="K20" s="27">
        <v>2</v>
      </c>
      <c r="L20" s="87"/>
      <c r="M20" s="27">
        <v>2</v>
      </c>
      <c r="N20" s="27">
        <f>SUM(L20:M20)</f>
        <v>2</v>
      </c>
      <c r="O20" s="39">
        <v>5</v>
      </c>
      <c r="P20" s="39">
        <v>1</v>
      </c>
      <c r="Q20" s="88"/>
      <c r="R20" s="88"/>
      <c r="S20" s="88"/>
      <c r="T20" s="39">
        <f>(H20*3)+((F20-H20)*2)+J20</f>
        <v>18</v>
      </c>
      <c r="U20" s="40">
        <f t="shared" si="2"/>
        <v>1.2</v>
      </c>
      <c r="V20" s="22">
        <v>401</v>
      </c>
      <c r="W20" s="22" t="s">
        <v>86</v>
      </c>
      <c r="X20" s="22" t="s">
        <v>82</v>
      </c>
      <c r="Y20" s="74">
        <v>1104</v>
      </c>
      <c r="Z20" s="41"/>
      <c r="AA20" s="1" t="s">
        <v>118</v>
      </c>
      <c r="AB20" s="28" t="s">
        <v>287</v>
      </c>
    </row>
    <row r="21" spans="1:28" x14ac:dyDescent="0.3">
      <c r="A21" s="1" t="s">
        <v>61</v>
      </c>
      <c r="B21" s="1" t="s">
        <v>46</v>
      </c>
      <c r="C21" s="27" t="s">
        <v>58</v>
      </c>
      <c r="D21" s="38">
        <v>22</v>
      </c>
      <c r="E21" s="27">
        <v>22</v>
      </c>
      <c r="F21" s="27">
        <v>4</v>
      </c>
      <c r="G21" s="27">
        <v>7</v>
      </c>
      <c r="H21" s="27"/>
      <c r="I21" s="27"/>
      <c r="J21" s="27">
        <v>1</v>
      </c>
      <c r="K21" s="27">
        <v>1</v>
      </c>
      <c r="L21" s="87"/>
      <c r="M21" s="27">
        <v>1</v>
      </c>
      <c r="N21" s="27">
        <f>SUM(L21:M21)</f>
        <v>1</v>
      </c>
      <c r="O21" s="39">
        <v>0</v>
      </c>
      <c r="P21" s="39">
        <v>2</v>
      </c>
      <c r="Q21" s="39">
        <v>3</v>
      </c>
      <c r="R21" s="88"/>
      <c r="S21" s="88"/>
      <c r="T21" s="39">
        <f>(H21*3)+((F21-H21)*2)+J21</f>
        <v>9</v>
      </c>
      <c r="U21" s="40">
        <f t="shared" si="2"/>
        <v>0.59090909090909094</v>
      </c>
      <c r="V21" s="22">
        <v>401</v>
      </c>
      <c r="W21" s="22" t="s">
        <v>86</v>
      </c>
      <c r="X21" s="22" t="s">
        <v>82</v>
      </c>
      <c r="Y21" s="74">
        <v>1104</v>
      </c>
      <c r="Z21" s="41"/>
      <c r="AA21" s="1" t="s">
        <v>118</v>
      </c>
      <c r="AB21" s="28" t="s">
        <v>287</v>
      </c>
    </row>
    <row r="22" spans="1:28" x14ac:dyDescent="0.3">
      <c r="A22" s="1" t="s">
        <v>61</v>
      </c>
      <c r="B22" s="1" t="s">
        <v>46</v>
      </c>
      <c r="C22" s="27" t="s">
        <v>55</v>
      </c>
      <c r="D22" s="38">
        <v>1</v>
      </c>
      <c r="E22" s="27">
        <v>20</v>
      </c>
      <c r="F22" s="27">
        <v>5</v>
      </c>
      <c r="G22" s="27">
        <v>10</v>
      </c>
      <c r="H22" s="27"/>
      <c r="I22" s="27"/>
      <c r="J22" s="27">
        <v>2</v>
      </c>
      <c r="K22" s="27">
        <v>2</v>
      </c>
      <c r="L22" s="87"/>
      <c r="M22" s="27">
        <v>3</v>
      </c>
      <c r="N22" s="27">
        <f>SUM(L22:M22)</f>
        <v>3</v>
      </c>
      <c r="O22" s="39">
        <v>3</v>
      </c>
      <c r="P22" s="39">
        <v>0</v>
      </c>
      <c r="Q22" s="88"/>
      <c r="R22" s="88"/>
      <c r="S22" s="88"/>
      <c r="T22" s="39">
        <f>(H22*3)+((F22-H22)*2)+J22</f>
        <v>12</v>
      </c>
      <c r="U22" s="40">
        <f t="shared" si="2"/>
        <v>1.05</v>
      </c>
      <c r="V22" s="22">
        <v>401</v>
      </c>
      <c r="W22" s="22" t="s">
        <v>86</v>
      </c>
      <c r="X22" s="22" t="s">
        <v>82</v>
      </c>
      <c r="Y22" s="74">
        <v>1104</v>
      </c>
      <c r="Z22" s="41"/>
      <c r="AA22" s="1" t="s">
        <v>118</v>
      </c>
      <c r="AB22" s="28" t="s">
        <v>287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5">
        <v>5</v>
      </c>
      <c r="R23" s="55">
        <v>16</v>
      </c>
      <c r="S23" s="55">
        <v>3</v>
      </c>
      <c r="T23" s="42"/>
      <c r="U23" s="40" t="str">
        <f>_xlfn.IFNA("",((T23+Q23+N23-R23)+(O23*2))/E23)</f>
        <v/>
      </c>
      <c r="V23" s="22">
        <v>401</v>
      </c>
      <c r="W23" s="22" t="s">
        <v>86</v>
      </c>
      <c r="X23" s="22" t="s">
        <v>82</v>
      </c>
      <c r="Y23" s="74">
        <v>1104</v>
      </c>
      <c r="Z23" s="41"/>
      <c r="AA23" s="1" t="s">
        <v>118</v>
      </c>
      <c r="AB23" s="28" t="s">
        <v>287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45</v>
      </c>
      <c r="G24" s="44">
        <f t="shared" si="3"/>
        <v>88</v>
      </c>
      <c r="H24" s="44">
        <f t="shared" si="3"/>
        <v>0</v>
      </c>
      <c r="I24" s="44">
        <f t="shared" si="3"/>
        <v>0</v>
      </c>
      <c r="J24" s="44">
        <f t="shared" si="3"/>
        <v>14</v>
      </c>
      <c r="K24" s="44">
        <f t="shared" si="3"/>
        <v>15</v>
      </c>
      <c r="L24" s="44">
        <f t="shared" si="3"/>
        <v>0</v>
      </c>
      <c r="M24" s="44">
        <f t="shared" si="3"/>
        <v>35</v>
      </c>
      <c r="N24" s="44">
        <f t="shared" si="3"/>
        <v>35</v>
      </c>
      <c r="O24" s="44">
        <f t="shared" si="3"/>
        <v>21</v>
      </c>
      <c r="P24" s="44">
        <f t="shared" si="3"/>
        <v>18</v>
      </c>
      <c r="Q24" s="44">
        <f t="shared" si="3"/>
        <v>11</v>
      </c>
      <c r="R24" s="44">
        <f t="shared" si="3"/>
        <v>16</v>
      </c>
      <c r="S24" s="44">
        <f t="shared" si="3"/>
        <v>3</v>
      </c>
      <c r="T24" s="44">
        <f t="shared" si="3"/>
        <v>104</v>
      </c>
      <c r="U24" s="45">
        <f>((T24+Q24+N24-R24)+(O24*2))/E24</f>
        <v>0.73333333333333328</v>
      </c>
      <c r="V24" s="46">
        <v>401</v>
      </c>
      <c r="W24" s="46" t="s">
        <v>86</v>
      </c>
      <c r="X24" s="46" t="s">
        <v>82</v>
      </c>
      <c r="Y24" s="75">
        <v>1104</v>
      </c>
      <c r="Z24" s="47"/>
      <c r="AA24" s="43" t="s">
        <v>118</v>
      </c>
      <c r="AB24" s="78" t="s">
        <v>287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0.51136363636363635</v>
      </c>
      <c r="H25" s="27"/>
      <c r="I25" s="1"/>
      <c r="J25" s="48" t="s">
        <v>42</v>
      </c>
      <c r="K25" s="50">
        <f>J24/K24</f>
        <v>0.93333333333333335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27">
        <v>35</v>
      </c>
      <c r="F35" s="27">
        <v>17</v>
      </c>
      <c r="G35" s="27">
        <v>27</v>
      </c>
      <c r="H35" s="27"/>
      <c r="I35" s="27"/>
      <c r="J35" s="27">
        <v>2</v>
      </c>
      <c r="K35" s="27">
        <v>2</v>
      </c>
      <c r="L35" s="87"/>
      <c r="M35" s="27">
        <v>8</v>
      </c>
      <c r="N35" s="27">
        <f>SUM(L35:M35)</f>
        <v>8</v>
      </c>
      <c r="O35" s="27">
        <v>6</v>
      </c>
      <c r="P35" s="39">
        <v>3</v>
      </c>
      <c r="Q35" s="87"/>
      <c r="R35" s="87"/>
      <c r="S35" s="87"/>
      <c r="T35" s="27">
        <f>+(F35*2)+J35</f>
        <v>36</v>
      </c>
      <c r="U35" s="40">
        <f>IFERROR(((T35+Q35+N35-R35)+(O35*2))/E35,"")</f>
        <v>1.6</v>
      </c>
      <c r="V35" s="22">
        <v>401</v>
      </c>
      <c r="W35" s="22" t="s">
        <v>81</v>
      </c>
      <c r="X35" s="22" t="s">
        <v>87</v>
      </c>
      <c r="Y35" s="74">
        <v>1104</v>
      </c>
      <c r="Z35" s="41"/>
      <c r="AA35" s="1" t="s">
        <v>239</v>
      </c>
      <c r="AB35" s="28" t="s">
        <v>290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27">
        <v>32</v>
      </c>
      <c r="F36" s="27">
        <v>5</v>
      </c>
      <c r="G36" s="27">
        <v>12</v>
      </c>
      <c r="H36" s="27"/>
      <c r="I36" s="27"/>
      <c r="J36" s="27">
        <v>2</v>
      </c>
      <c r="K36" s="27">
        <v>2</v>
      </c>
      <c r="L36" s="87"/>
      <c r="M36" s="27">
        <v>11</v>
      </c>
      <c r="N36" s="27">
        <f t="shared" ref="N36:N42" si="4">SUM(L36:M36)</f>
        <v>11</v>
      </c>
      <c r="O36" s="39">
        <v>1</v>
      </c>
      <c r="P36" s="39">
        <v>2</v>
      </c>
      <c r="Q36" s="88"/>
      <c r="R36" s="88"/>
      <c r="S36" s="88"/>
      <c r="T36" s="27">
        <f t="shared" ref="T36:T46" si="5">+(F36*2)+J36</f>
        <v>12</v>
      </c>
      <c r="U36" s="40">
        <f t="shared" ref="U36:U46" si="6">IFERROR(((T36+Q36+N36-R36)+(O36*2))/E36,"")</f>
        <v>0.78125</v>
      </c>
      <c r="V36" s="22">
        <v>401</v>
      </c>
      <c r="W36" s="22" t="s">
        <v>81</v>
      </c>
      <c r="X36" s="22" t="s">
        <v>87</v>
      </c>
      <c r="Y36" s="74">
        <v>1104</v>
      </c>
      <c r="Z36" s="41"/>
      <c r="AA36" s="1" t="s">
        <v>239</v>
      </c>
      <c r="AB36" s="28" t="s">
        <v>290</v>
      </c>
    </row>
    <row r="37" spans="1:28" x14ac:dyDescent="0.3">
      <c r="A37" s="1" t="s">
        <v>46</v>
      </c>
      <c r="B37" s="1" t="s">
        <v>61</v>
      </c>
      <c r="C37" s="27" t="s">
        <v>242</v>
      </c>
      <c r="D37" s="38">
        <v>42</v>
      </c>
      <c r="E37" s="27">
        <v>12</v>
      </c>
      <c r="F37" s="27">
        <v>3</v>
      </c>
      <c r="G37" s="27">
        <v>5</v>
      </c>
      <c r="H37" s="27"/>
      <c r="I37" s="27"/>
      <c r="J37" s="27">
        <v>0</v>
      </c>
      <c r="K37" s="27">
        <v>1</v>
      </c>
      <c r="L37" s="87"/>
      <c r="M37" s="27">
        <v>4</v>
      </c>
      <c r="N37" s="27">
        <f t="shared" si="4"/>
        <v>4</v>
      </c>
      <c r="O37" s="39">
        <v>1</v>
      </c>
      <c r="P37" s="39">
        <v>2</v>
      </c>
      <c r="Q37" s="88"/>
      <c r="R37" s="88"/>
      <c r="S37" s="88"/>
      <c r="T37" s="27">
        <f t="shared" si="5"/>
        <v>6</v>
      </c>
      <c r="U37" s="40">
        <f t="shared" si="6"/>
        <v>1</v>
      </c>
      <c r="V37" s="22">
        <v>401</v>
      </c>
      <c r="W37" s="22" t="s">
        <v>81</v>
      </c>
      <c r="X37" s="22" t="s">
        <v>87</v>
      </c>
      <c r="Y37" s="74">
        <v>1104</v>
      </c>
      <c r="Z37" s="41"/>
      <c r="AA37" s="1" t="s">
        <v>239</v>
      </c>
      <c r="AB37" s="28" t="s">
        <v>290</v>
      </c>
    </row>
    <row r="38" spans="1:28" x14ac:dyDescent="0.3">
      <c r="A38" s="1" t="s">
        <v>46</v>
      </c>
      <c r="B38" s="1" t="s">
        <v>61</v>
      </c>
      <c r="C38" s="27" t="s">
        <v>243</v>
      </c>
      <c r="D38" s="38">
        <v>40</v>
      </c>
      <c r="E38" s="27">
        <v>28</v>
      </c>
      <c r="F38" s="27">
        <v>6</v>
      </c>
      <c r="G38" s="27">
        <v>11</v>
      </c>
      <c r="H38" s="27"/>
      <c r="I38" s="27"/>
      <c r="J38" s="27">
        <v>4</v>
      </c>
      <c r="K38" s="27">
        <v>4</v>
      </c>
      <c r="L38" s="87"/>
      <c r="M38" s="27">
        <v>10</v>
      </c>
      <c r="N38" s="27">
        <f t="shared" si="4"/>
        <v>10</v>
      </c>
      <c r="O38" s="39">
        <v>1</v>
      </c>
      <c r="P38" s="39">
        <v>3</v>
      </c>
      <c r="Q38" s="88"/>
      <c r="R38" s="88"/>
      <c r="S38" s="39">
        <v>3</v>
      </c>
      <c r="T38" s="27">
        <f t="shared" si="5"/>
        <v>16</v>
      </c>
      <c r="U38" s="40">
        <f t="shared" si="6"/>
        <v>1</v>
      </c>
      <c r="V38" s="22">
        <v>401</v>
      </c>
      <c r="W38" s="22" t="s">
        <v>81</v>
      </c>
      <c r="X38" s="22" t="s">
        <v>87</v>
      </c>
      <c r="Y38" s="74">
        <v>1104</v>
      </c>
      <c r="Z38" s="41"/>
      <c r="AA38" s="1" t="s">
        <v>239</v>
      </c>
      <c r="AB38" s="28" t="s">
        <v>290</v>
      </c>
    </row>
    <row r="39" spans="1:28" x14ac:dyDescent="0.3">
      <c r="A39" s="1" t="s">
        <v>46</v>
      </c>
      <c r="B39" s="1" t="s">
        <v>61</v>
      </c>
      <c r="C39" s="27" t="s">
        <v>244</v>
      </c>
      <c r="D39" s="38">
        <v>44</v>
      </c>
      <c r="E39" s="27">
        <v>34</v>
      </c>
      <c r="F39" s="27">
        <v>10</v>
      </c>
      <c r="G39" s="27">
        <v>15</v>
      </c>
      <c r="H39" s="27"/>
      <c r="I39" s="27"/>
      <c r="J39" s="27">
        <v>0</v>
      </c>
      <c r="K39" s="27">
        <v>0</v>
      </c>
      <c r="L39" s="87"/>
      <c r="M39" s="27">
        <v>3</v>
      </c>
      <c r="N39" s="27">
        <f t="shared" si="4"/>
        <v>3</v>
      </c>
      <c r="O39" s="39">
        <v>7</v>
      </c>
      <c r="P39" s="39">
        <v>3</v>
      </c>
      <c r="Q39" s="39">
        <v>4</v>
      </c>
      <c r="R39" s="88"/>
      <c r="S39" s="88"/>
      <c r="T39" s="27">
        <f t="shared" si="5"/>
        <v>20</v>
      </c>
      <c r="U39" s="40">
        <f t="shared" si="6"/>
        <v>1.2058823529411764</v>
      </c>
      <c r="V39" s="22">
        <v>401</v>
      </c>
      <c r="W39" s="22" t="s">
        <v>81</v>
      </c>
      <c r="X39" s="22" t="s">
        <v>87</v>
      </c>
      <c r="Y39" s="74">
        <v>1104</v>
      </c>
      <c r="Z39" s="41"/>
      <c r="AA39" s="1" t="s">
        <v>239</v>
      </c>
      <c r="AB39" s="28" t="s">
        <v>290</v>
      </c>
    </row>
    <row r="40" spans="1:28" x14ac:dyDescent="0.3">
      <c r="A40" s="1" t="s">
        <v>46</v>
      </c>
      <c r="B40" s="1" t="s">
        <v>61</v>
      </c>
      <c r="C40" s="27" t="s">
        <v>409</v>
      </c>
      <c r="D40" s="38">
        <v>14</v>
      </c>
      <c r="E40" s="27">
        <v>3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87"/>
      <c r="M40" s="27">
        <v>1</v>
      </c>
      <c r="N40" s="27">
        <f t="shared" si="4"/>
        <v>1</v>
      </c>
      <c r="O40" s="39">
        <v>1</v>
      </c>
      <c r="P40" s="39">
        <v>0</v>
      </c>
      <c r="Q40" s="88"/>
      <c r="R40" s="88"/>
      <c r="S40" s="88"/>
      <c r="T40" s="27">
        <f t="shared" si="5"/>
        <v>0</v>
      </c>
      <c r="U40" s="40">
        <f t="shared" si="6"/>
        <v>1</v>
      </c>
      <c r="V40" s="22">
        <v>401</v>
      </c>
      <c r="W40" s="22" t="s">
        <v>81</v>
      </c>
      <c r="X40" s="22" t="s">
        <v>87</v>
      </c>
      <c r="Y40" s="74">
        <v>1104</v>
      </c>
      <c r="Z40" s="41"/>
      <c r="AA40" s="1" t="s">
        <v>239</v>
      </c>
      <c r="AB40" s="28" t="s">
        <v>290</v>
      </c>
    </row>
    <row r="41" spans="1:28" x14ac:dyDescent="0.3">
      <c r="A41" s="1" t="s">
        <v>46</v>
      </c>
      <c r="B41" s="1" t="s">
        <v>61</v>
      </c>
      <c r="C41" s="27" t="s">
        <v>245</v>
      </c>
      <c r="D41" s="38">
        <v>24</v>
      </c>
      <c r="E41" s="27">
        <v>21</v>
      </c>
      <c r="F41" s="27">
        <v>5</v>
      </c>
      <c r="G41" s="27">
        <v>7</v>
      </c>
      <c r="H41" s="27"/>
      <c r="I41" s="27"/>
      <c r="J41" s="27">
        <v>1</v>
      </c>
      <c r="K41" s="27">
        <v>2</v>
      </c>
      <c r="L41" s="87"/>
      <c r="M41" s="27">
        <v>3</v>
      </c>
      <c r="N41" s="27">
        <f t="shared" si="4"/>
        <v>3</v>
      </c>
      <c r="O41" s="39">
        <v>0</v>
      </c>
      <c r="P41" s="39">
        <v>2</v>
      </c>
      <c r="Q41" s="88"/>
      <c r="R41" s="88"/>
      <c r="S41" s="88"/>
      <c r="T41" s="27">
        <f t="shared" si="5"/>
        <v>11</v>
      </c>
      <c r="U41" s="40">
        <f t="shared" si="6"/>
        <v>0.66666666666666663</v>
      </c>
      <c r="V41" s="22">
        <v>401</v>
      </c>
      <c r="W41" s="22" t="s">
        <v>81</v>
      </c>
      <c r="X41" s="22" t="s">
        <v>87</v>
      </c>
      <c r="Y41" s="74">
        <v>1104</v>
      </c>
      <c r="Z41" s="41"/>
      <c r="AA41" s="1" t="s">
        <v>239</v>
      </c>
      <c r="AB41" s="28" t="s">
        <v>290</v>
      </c>
    </row>
    <row r="42" spans="1:28" x14ac:dyDescent="0.3">
      <c r="A42" s="1" t="s">
        <v>46</v>
      </c>
      <c r="B42" s="1" t="s">
        <v>61</v>
      </c>
      <c r="C42" s="27" t="s">
        <v>246</v>
      </c>
      <c r="D42" s="38">
        <v>23</v>
      </c>
      <c r="E42" s="27">
        <v>13</v>
      </c>
      <c r="F42" s="27">
        <v>0</v>
      </c>
      <c r="G42" s="27">
        <v>5</v>
      </c>
      <c r="H42" s="27"/>
      <c r="I42" s="27"/>
      <c r="J42" s="27">
        <v>0</v>
      </c>
      <c r="K42" s="27">
        <v>0</v>
      </c>
      <c r="L42" s="87"/>
      <c r="M42" s="27">
        <v>0</v>
      </c>
      <c r="N42" s="27">
        <f t="shared" si="4"/>
        <v>0</v>
      </c>
      <c r="O42" s="39">
        <v>3</v>
      </c>
      <c r="P42" s="39">
        <v>1</v>
      </c>
      <c r="Q42" s="88"/>
      <c r="R42" s="88"/>
      <c r="S42" s="88"/>
      <c r="T42" s="27">
        <f t="shared" si="5"/>
        <v>0</v>
      </c>
      <c r="U42" s="40">
        <f t="shared" si="6"/>
        <v>0.46153846153846156</v>
      </c>
      <c r="V42" s="22">
        <v>401</v>
      </c>
      <c r="W42" s="22" t="s">
        <v>81</v>
      </c>
      <c r="X42" s="22" t="s">
        <v>87</v>
      </c>
      <c r="Y42" s="74">
        <v>1104</v>
      </c>
      <c r="Z42" s="41"/>
      <c r="AA42" s="1" t="s">
        <v>239</v>
      </c>
      <c r="AB42" s="28" t="s">
        <v>290</v>
      </c>
    </row>
    <row r="43" spans="1:28" x14ac:dyDescent="0.3">
      <c r="A43" s="1" t="s">
        <v>46</v>
      </c>
      <c r="B43" s="1" t="s">
        <v>61</v>
      </c>
      <c r="C43" s="27" t="s">
        <v>247</v>
      </c>
      <c r="D43" s="38">
        <v>10</v>
      </c>
      <c r="E43" s="27">
        <v>36</v>
      </c>
      <c r="F43" s="27">
        <v>2</v>
      </c>
      <c r="G43" s="27">
        <v>10</v>
      </c>
      <c r="H43" s="27"/>
      <c r="I43" s="27"/>
      <c r="J43" s="27">
        <v>0</v>
      </c>
      <c r="K43" s="27">
        <v>0</v>
      </c>
      <c r="L43" s="87"/>
      <c r="M43" s="27">
        <v>3</v>
      </c>
      <c r="N43" s="27">
        <f>SUM(L43:M43)</f>
        <v>3</v>
      </c>
      <c r="O43" s="39">
        <v>15</v>
      </c>
      <c r="P43" s="39">
        <v>1</v>
      </c>
      <c r="Q43" s="39">
        <v>4</v>
      </c>
      <c r="R43" s="88"/>
      <c r="S43" s="88"/>
      <c r="T43" s="27">
        <f t="shared" si="5"/>
        <v>4</v>
      </c>
      <c r="U43" s="40">
        <f t="shared" si="6"/>
        <v>1.1388888888888888</v>
      </c>
      <c r="V43" s="22">
        <v>401</v>
      </c>
      <c r="W43" s="22" t="s">
        <v>81</v>
      </c>
      <c r="X43" s="22" t="s">
        <v>87</v>
      </c>
      <c r="Y43" s="74">
        <v>1104</v>
      </c>
      <c r="Z43" s="41"/>
      <c r="AA43" s="1" t="s">
        <v>239</v>
      </c>
      <c r="AB43" s="28" t="s">
        <v>290</v>
      </c>
    </row>
    <row r="44" spans="1:28" x14ac:dyDescent="0.3">
      <c r="A44" s="1" t="s">
        <v>46</v>
      </c>
      <c r="B44" s="1" t="s">
        <v>61</v>
      </c>
      <c r="C44" s="27" t="s">
        <v>248</v>
      </c>
      <c r="D44" s="38">
        <v>32</v>
      </c>
      <c r="E44" s="27">
        <v>14</v>
      </c>
      <c r="F44" s="27">
        <v>3</v>
      </c>
      <c r="G44" s="27">
        <v>4</v>
      </c>
      <c r="H44" s="27"/>
      <c r="I44" s="27"/>
      <c r="J44" s="27">
        <v>0</v>
      </c>
      <c r="K44" s="27">
        <v>0</v>
      </c>
      <c r="L44" s="87"/>
      <c r="M44" s="27">
        <v>2</v>
      </c>
      <c r="N44" s="27">
        <f>SUM(L44:M44)</f>
        <v>2</v>
      </c>
      <c r="O44" s="39">
        <v>2</v>
      </c>
      <c r="P44" s="39">
        <v>0</v>
      </c>
      <c r="Q44" s="88"/>
      <c r="R44" s="88"/>
      <c r="S44" s="88"/>
      <c r="T44" s="27">
        <f t="shared" si="5"/>
        <v>6</v>
      </c>
      <c r="U44" s="40">
        <f t="shared" si="6"/>
        <v>0.8571428571428571</v>
      </c>
      <c r="V44" s="22">
        <v>401</v>
      </c>
      <c r="W44" s="22" t="s">
        <v>81</v>
      </c>
      <c r="X44" s="22" t="s">
        <v>87</v>
      </c>
      <c r="Y44" s="74">
        <v>1104</v>
      </c>
      <c r="Z44" s="41"/>
      <c r="AA44" s="1" t="s">
        <v>239</v>
      </c>
      <c r="AB44" s="28" t="s">
        <v>290</v>
      </c>
    </row>
    <row r="45" spans="1:28" x14ac:dyDescent="0.3">
      <c r="A45" s="1" t="s">
        <v>46</v>
      </c>
      <c r="B45" s="1" t="s">
        <v>61</v>
      </c>
      <c r="C45" s="27" t="s">
        <v>366</v>
      </c>
      <c r="D45" s="38">
        <v>22</v>
      </c>
      <c r="E45" s="27">
        <v>6</v>
      </c>
      <c r="F45" s="27">
        <v>2</v>
      </c>
      <c r="G45" s="27">
        <v>3</v>
      </c>
      <c r="H45" s="27"/>
      <c r="I45" s="27"/>
      <c r="J45" s="27">
        <v>2</v>
      </c>
      <c r="K45" s="27">
        <v>2</v>
      </c>
      <c r="L45" s="87"/>
      <c r="M45" s="27">
        <v>0</v>
      </c>
      <c r="N45" s="27">
        <f>SUM(L45:M45)</f>
        <v>0</v>
      </c>
      <c r="O45" s="39">
        <v>0</v>
      </c>
      <c r="P45" s="39">
        <v>0</v>
      </c>
      <c r="Q45" s="88"/>
      <c r="R45" s="88"/>
      <c r="S45" s="88"/>
      <c r="T45" s="27">
        <f t="shared" si="5"/>
        <v>6</v>
      </c>
      <c r="U45" s="40">
        <f t="shared" si="6"/>
        <v>1</v>
      </c>
      <c r="V45" s="22">
        <v>401</v>
      </c>
      <c r="W45" s="22" t="s">
        <v>81</v>
      </c>
      <c r="X45" s="22" t="s">
        <v>87</v>
      </c>
      <c r="Y45" s="74">
        <v>1104</v>
      </c>
      <c r="Z45" s="41"/>
      <c r="AA45" s="1" t="s">
        <v>239</v>
      </c>
      <c r="AB45" s="28" t="s">
        <v>290</v>
      </c>
    </row>
    <row r="46" spans="1:28" x14ac:dyDescent="0.3">
      <c r="A46" s="1" t="s">
        <v>46</v>
      </c>
      <c r="B46" s="1" t="s">
        <v>61</v>
      </c>
      <c r="C46" s="27" t="s">
        <v>367</v>
      </c>
      <c r="D46" s="38">
        <v>20</v>
      </c>
      <c r="E46" s="27">
        <v>6</v>
      </c>
      <c r="F46" s="27">
        <v>0</v>
      </c>
      <c r="G46" s="27">
        <v>1</v>
      </c>
      <c r="H46" s="27"/>
      <c r="I46" s="27"/>
      <c r="J46" s="27">
        <v>2</v>
      </c>
      <c r="K46" s="27">
        <v>2</v>
      </c>
      <c r="L46" s="87"/>
      <c r="M46" s="27">
        <v>0</v>
      </c>
      <c r="N46" s="27">
        <f>SUM(L46:M46)</f>
        <v>0</v>
      </c>
      <c r="O46" s="39">
        <v>1</v>
      </c>
      <c r="P46" s="39">
        <v>1</v>
      </c>
      <c r="Q46" s="88"/>
      <c r="R46" s="88"/>
      <c r="S46" s="88"/>
      <c r="T46" s="27">
        <f t="shared" si="5"/>
        <v>2</v>
      </c>
      <c r="U46" s="40">
        <f t="shared" si="6"/>
        <v>0.66666666666666663</v>
      </c>
      <c r="V46" s="22">
        <v>401</v>
      </c>
      <c r="W46" s="22" t="s">
        <v>81</v>
      </c>
      <c r="X46" s="22" t="s">
        <v>87</v>
      </c>
      <c r="Y46" s="74">
        <v>1104</v>
      </c>
      <c r="Z46" s="41"/>
      <c r="AA46" s="1" t="s">
        <v>239</v>
      </c>
      <c r="AB46" s="28" t="s">
        <v>290</v>
      </c>
    </row>
    <row r="47" spans="1:28" x14ac:dyDescent="0.3">
      <c r="A47" s="1" t="s">
        <v>46</v>
      </c>
      <c r="B47" s="1" t="s">
        <v>61</v>
      </c>
      <c r="C47" s="55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55">
        <v>7</v>
      </c>
      <c r="R47" s="55">
        <v>19</v>
      </c>
      <c r="S47" s="55">
        <v>1</v>
      </c>
      <c r="T47" s="27"/>
      <c r="U47" s="40" t="str">
        <f>_xlfn.IFNA("",((T47+Q47+N47-R47)+(O47*2))/E47)</f>
        <v/>
      </c>
      <c r="V47" s="22">
        <v>401</v>
      </c>
      <c r="W47" s="22" t="s">
        <v>81</v>
      </c>
      <c r="X47" s="22" t="s">
        <v>87</v>
      </c>
      <c r="Y47" s="74">
        <v>1104</v>
      </c>
      <c r="Z47" s="41"/>
      <c r="AA47" s="1" t="s">
        <v>239</v>
      </c>
      <c r="AB47" s="28" t="s">
        <v>290</v>
      </c>
    </row>
    <row r="48" spans="1:28" x14ac:dyDescent="0.3">
      <c r="A48" s="43" t="s">
        <v>46</v>
      </c>
      <c r="B48" s="43" t="s">
        <v>61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53</v>
      </c>
      <c r="G48" s="44">
        <f t="shared" si="7"/>
        <v>100</v>
      </c>
      <c r="H48" s="44">
        <f t="shared" si="7"/>
        <v>0</v>
      </c>
      <c r="I48" s="44">
        <f t="shared" si="7"/>
        <v>0</v>
      </c>
      <c r="J48" s="44">
        <f t="shared" si="7"/>
        <v>13</v>
      </c>
      <c r="K48" s="44">
        <f t="shared" si="7"/>
        <v>15</v>
      </c>
      <c r="L48" s="44">
        <f t="shared" si="7"/>
        <v>0</v>
      </c>
      <c r="M48" s="44">
        <f t="shared" si="7"/>
        <v>45</v>
      </c>
      <c r="N48" s="44">
        <f t="shared" si="7"/>
        <v>45</v>
      </c>
      <c r="O48" s="44">
        <f t="shared" si="7"/>
        <v>38</v>
      </c>
      <c r="P48" s="44">
        <f t="shared" si="7"/>
        <v>18</v>
      </c>
      <c r="Q48" s="44">
        <f t="shared" si="7"/>
        <v>15</v>
      </c>
      <c r="R48" s="44">
        <f t="shared" si="7"/>
        <v>19</v>
      </c>
      <c r="S48" s="44">
        <f t="shared" si="7"/>
        <v>4</v>
      </c>
      <c r="T48" s="44">
        <f t="shared" si="7"/>
        <v>119</v>
      </c>
      <c r="U48" s="45">
        <f>((T48+Q48+N48-R48)+(O48*2))/E48</f>
        <v>0.98333333333333328</v>
      </c>
      <c r="V48" s="46">
        <v>401</v>
      </c>
      <c r="W48" s="46" t="s">
        <v>81</v>
      </c>
      <c r="X48" s="46" t="s">
        <v>87</v>
      </c>
      <c r="Y48" s="75">
        <v>1104</v>
      </c>
      <c r="Z48" s="47"/>
      <c r="AA48" s="43" t="s">
        <v>239</v>
      </c>
      <c r="AB48" s="78" t="s">
        <v>290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0.53</v>
      </c>
      <c r="H49" s="27"/>
      <c r="I49" s="1"/>
      <c r="J49" s="48" t="s">
        <v>42</v>
      </c>
      <c r="K49" s="50">
        <f>J48/K48</f>
        <v>0.8666666666666667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2518-B895-4624-8520-DCE1F2C82FC0}">
  <sheetPr>
    <tabColor rgb="FFFF0000"/>
  </sheetPr>
  <dimension ref="A2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291</v>
      </c>
      <c r="D4" s="7" t="s">
        <v>5</v>
      </c>
      <c r="E4" s="8"/>
      <c r="F4" s="5"/>
      <c r="G4" s="1"/>
      <c r="J4" s="15" t="s">
        <v>294</v>
      </c>
      <c r="K4" s="16" t="str">
        <f>+C11</f>
        <v>San Francisco Pioneers</v>
      </c>
      <c r="L4" s="17"/>
      <c r="M4" s="18"/>
      <c r="N4" s="59"/>
      <c r="O4" s="59"/>
      <c r="P4" s="59"/>
      <c r="Q4" s="59"/>
      <c r="R4" s="19">
        <v>2</v>
      </c>
      <c r="S4" s="21">
        <f>SUM(N4:R4)</f>
        <v>2</v>
      </c>
      <c r="T4" s="22">
        <v>403</v>
      </c>
    </row>
    <row r="5" spans="1:28" x14ac:dyDescent="0.3">
      <c r="B5" s="1"/>
      <c r="C5" s="6" t="s">
        <v>292</v>
      </c>
      <c r="D5" s="7" t="s">
        <v>6</v>
      </c>
      <c r="E5" s="1"/>
      <c r="F5" s="1"/>
      <c r="G5" s="1"/>
      <c r="J5" s="15" t="s">
        <v>295</v>
      </c>
      <c r="K5" s="16" t="str">
        <f>+C33</f>
        <v>New England Gulls</v>
      </c>
      <c r="L5" s="17"/>
      <c r="M5" s="18"/>
      <c r="N5" s="59"/>
      <c r="O5" s="59"/>
      <c r="P5" s="59"/>
      <c r="Q5" s="59"/>
      <c r="R5" s="19">
        <v>0</v>
      </c>
      <c r="S5" s="21">
        <f>SUM(N5:R5)</f>
        <v>0</v>
      </c>
      <c r="T5" s="22">
        <v>403</v>
      </c>
      <c r="U5" s="1"/>
      <c r="V5" s="1"/>
      <c r="W5" s="1"/>
    </row>
    <row r="6" spans="1:28" x14ac:dyDescent="0.3">
      <c r="C6" s="94" t="s">
        <v>293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 t="s">
        <v>293</v>
      </c>
      <c r="D7" s="7" t="s">
        <v>8</v>
      </c>
      <c r="G7" s="1"/>
      <c r="S7" s="1"/>
      <c r="T7" s="25" t="s">
        <v>9</v>
      </c>
      <c r="U7" s="1"/>
      <c r="V7" s="26">
        <v>403</v>
      </c>
      <c r="W7" s="1"/>
    </row>
    <row r="8" spans="1:28" x14ac:dyDescent="0.3">
      <c r="B8" s="1"/>
      <c r="C8" s="64" t="s">
        <v>293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95" t="s">
        <v>293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117</v>
      </c>
      <c r="D13" s="38">
        <v>32</v>
      </c>
      <c r="E13" s="27" t="s">
        <v>378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0</v>
      </c>
      <c r="U13" s="40" t="str">
        <f>IFERROR(((T13+Q13+N13-R13)+(O13*2))/E13,"")</f>
        <v/>
      </c>
      <c r="V13" s="22">
        <v>403</v>
      </c>
      <c r="W13" s="22" t="s">
        <v>86</v>
      </c>
      <c r="X13" s="22" t="s">
        <v>87</v>
      </c>
      <c r="Y13" s="74" t="s">
        <v>378</v>
      </c>
      <c r="Z13" s="41" t="s">
        <v>430</v>
      </c>
      <c r="AA13" s="1" t="s">
        <v>118</v>
      </c>
      <c r="AB13" s="28" t="s">
        <v>296</v>
      </c>
    </row>
    <row r="14" spans="1:28" x14ac:dyDescent="0.3">
      <c r="A14" s="1" t="s">
        <v>67</v>
      </c>
      <c r="B14" s="1" t="s">
        <v>46</v>
      </c>
      <c r="C14" s="27" t="s">
        <v>47</v>
      </c>
      <c r="D14" s="38">
        <v>50</v>
      </c>
      <c r="E14" s="27" t="s">
        <v>378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2" si="1">+(F14*2)+J14</f>
        <v>0</v>
      </c>
      <c r="U14" s="40" t="str">
        <f t="shared" ref="U14:U22" si="2">IFERROR(((T14+Q14+N14-R14)+(O14*2))/E14,"")</f>
        <v/>
      </c>
      <c r="V14" s="22">
        <v>403</v>
      </c>
      <c r="W14" s="22" t="s">
        <v>86</v>
      </c>
      <c r="X14" s="22" t="s">
        <v>87</v>
      </c>
      <c r="Y14" s="74" t="s">
        <v>378</v>
      </c>
      <c r="Z14" s="41" t="s">
        <v>430</v>
      </c>
      <c r="AA14" s="1" t="s">
        <v>118</v>
      </c>
      <c r="AB14" s="28" t="s">
        <v>296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40</v>
      </c>
      <c r="E15" s="27" t="s">
        <v>378</v>
      </c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0</v>
      </c>
      <c r="U15" s="40" t="str">
        <f t="shared" si="2"/>
        <v/>
      </c>
      <c r="V15" s="22">
        <v>403</v>
      </c>
      <c r="W15" s="22" t="s">
        <v>86</v>
      </c>
      <c r="X15" s="22" t="s">
        <v>87</v>
      </c>
      <c r="Y15" s="74" t="s">
        <v>378</v>
      </c>
      <c r="Z15" s="41" t="s">
        <v>430</v>
      </c>
      <c r="AA15" s="1" t="s">
        <v>118</v>
      </c>
      <c r="AB15" s="28" t="s">
        <v>296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43</v>
      </c>
      <c r="E16" s="27" t="s">
        <v>378</v>
      </c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0</v>
      </c>
      <c r="U16" s="40" t="str">
        <f t="shared" si="2"/>
        <v/>
      </c>
      <c r="V16" s="22">
        <v>403</v>
      </c>
      <c r="W16" s="22" t="s">
        <v>86</v>
      </c>
      <c r="X16" s="22" t="s">
        <v>87</v>
      </c>
      <c r="Y16" s="74" t="s">
        <v>378</v>
      </c>
      <c r="Z16" s="41" t="s">
        <v>430</v>
      </c>
      <c r="AA16" s="1" t="s">
        <v>118</v>
      </c>
      <c r="AB16" s="28" t="s">
        <v>296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10</v>
      </c>
      <c r="E17" s="27" t="s">
        <v>378</v>
      </c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0</v>
      </c>
      <c r="U17" s="40" t="str">
        <f t="shared" si="2"/>
        <v/>
      </c>
      <c r="V17" s="22">
        <v>403</v>
      </c>
      <c r="W17" s="22" t="s">
        <v>86</v>
      </c>
      <c r="X17" s="22" t="s">
        <v>87</v>
      </c>
      <c r="Y17" s="74" t="s">
        <v>378</v>
      </c>
      <c r="Z17" s="41" t="s">
        <v>430</v>
      </c>
      <c r="AA17" s="1" t="s">
        <v>118</v>
      </c>
      <c r="AB17" s="28" t="s">
        <v>296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33</v>
      </c>
      <c r="E18" s="27" t="s">
        <v>378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0</v>
      </c>
      <c r="U18" s="40" t="str">
        <f t="shared" si="2"/>
        <v/>
      </c>
      <c r="V18" s="22">
        <v>403</v>
      </c>
      <c r="W18" s="22" t="s">
        <v>86</v>
      </c>
      <c r="X18" s="22" t="s">
        <v>87</v>
      </c>
      <c r="Y18" s="74" t="s">
        <v>378</v>
      </c>
      <c r="Z18" s="41" t="s">
        <v>430</v>
      </c>
      <c r="AA18" s="1" t="s">
        <v>118</v>
      </c>
      <c r="AB18" s="28" t="s">
        <v>296</v>
      </c>
    </row>
    <row r="19" spans="1:28" x14ac:dyDescent="0.3">
      <c r="A19" s="1" t="s">
        <v>67</v>
      </c>
      <c r="B19" s="1" t="s">
        <v>46</v>
      </c>
      <c r="C19" s="27" t="s">
        <v>57</v>
      </c>
      <c r="D19" s="38">
        <v>51</v>
      </c>
      <c r="E19" s="27" t="s">
        <v>378</v>
      </c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0</v>
      </c>
      <c r="U19" s="40" t="str">
        <f t="shared" si="2"/>
        <v/>
      </c>
      <c r="V19" s="22">
        <v>403</v>
      </c>
      <c r="W19" s="22" t="s">
        <v>86</v>
      </c>
      <c r="X19" s="22" t="s">
        <v>87</v>
      </c>
      <c r="Y19" s="74" t="s">
        <v>378</v>
      </c>
      <c r="Z19" s="41" t="s">
        <v>430</v>
      </c>
      <c r="AA19" s="1" t="s">
        <v>118</v>
      </c>
      <c r="AB19" s="28" t="s">
        <v>296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11</v>
      </c>
      <c r="E20" s="27" t="s">
        <v>378</v>
      </c>
      <c r="F20" s="27"/>
      <c r="G20" s="27"/>
      <c r="H20" s="27"/>
      <c r="I20" s="27"/>
      <c r="J20" s="27"/>
      <c r="K20" s="27"/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0</v>
      </c>
      <c r="U20" s="40" t="str">
        <f t="shared" si="2"/>
        <v/>
      </c>
      <c r="V20" s="22">
        <v>403</v>
      </c>
      <c r="W20" s="22" t="s">
        <v>86</v>
      </c>
      <c r="X20" s="22" t="s">
        <v>87</v>
      </c>
      <c r="Y20" s="74" t="s">
        <v>378</v>
      </c>
      <c r="Z20" s="41" t="s">
        <v>430</v>
      </c>
      <c r="AA20" s="1" t="s">
        <v>118</v>
      </c>
      <c r="AB20" s="28" t="s">
        <v>296</v>
      </c>
    </row>
    <row r="21" spans="1:28" x14ac:dyDescent="0.3">
      <c r="A21" s="1" t="s">
        <v>67</v>
      </c>
      <c r="B21" s="1" t="s">
        <v>46</v>
      </c>
      <c r="C21" s="27" t="s">
        <v>58</v>
      </c>
      <c r="D21" s="38">
        <v>22</v>
      </c>
      <c r="E21" s="27" t="s">
        <v>378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>+(F21*2)+J21</f>
        <v>0</v>
      </c>
      <c r="U21" s="40" t="str">
        <f>IFERROR(((T21+Q21+N21-R21)+(O21*2))/E21,"")</f>
        <v/>
      </c>
      <c r="V21" s="22">
        <v>403</v>
      </c>
      <c r="W21" s="22" t="s">
        <v>86</v>
      </c>
      <c r="X21" s="22" t="s">
        <v>87</v>
      </c>
      <c r="Y21" s="74" t="s">
        <v>378</v>
      </c>
      <c r="Z21" s="41" t="s">
        <v>430</v>
      </c>
      <c r="AA21" s="1" t="s">
        <v>118</v>
      </c>
      <c r="AB21" s="28" t="s">
        <v>296</v>
      </c>
    </row>
    <row r="22" spans="1:28" x14ac:dyDescent="0.3">
      <c r="A22" s="1" t="s">
        <v>67</v>
      </c>
      <c r="B22" s="1" t="s">
        <v>46</v>
      </c>
      <c r="C22" s="27" t="s">
        <v>55</v>
      </c>
      <c r="D22" s="38">
        <v>1</v>
      </c>
      <c r="E22" s="27" t="s">
        <v>378</v>
      </c>
      <c r="F22" s="27"/>
      <c r="G22" s="27"/>
      <c r="H22" s="27"/>
      <c r="I22" s="27"/>
      <c r="J22" s="27"/>
      <c r="K22" s="27"/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27">
        <f t="shared" si="1"/>
        <v>0</v>
      </c>
      <c r="U22" s="40" t="str">
        <f t="shared" si="2"/>
        <v/>
      </c>
      <c r="V22" s="22">
        <v>403</v>
      </c>
      <c r="W22" s="22" t="s">
        <v>86</v>
      </c>
      <c r="X22" s="22" t="s">
        <v>87</v>
      </c>
      <c r="Y22" s="74" t="s">
        <v>378</v>
      </c>
      <c r="Z22" s="41" t="s">
        <v>430</v>
      </c>
      <c r="AA22" s="1" t="s">
        <v>118</v>
      </c>
      <c r="AB22" s="28" t="s">
        <v>296</v>
      </c>
    </row>
    <row r="23" spans="1:28" x14ac:dyDescent="0.3">
      <c r="A23" s="43" t="s">
        <v>67</v>
      </c>
      <c r="B23" s="43" t="s">
        <v>46</v>
      </c>
      <c r="C23" s="44" t="s">
        <v>40</v>
      </c>
      <c r="D23" s="43"/>
      <c r="E23" s="44">
        <f t="shared" ref="E23:T23" si="3">SUM(E13:E22)</f>
        <v>0</v>
      </c>
      <c r="F23" s="44">
        <f t="shared" si="3"/>
        <v>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0</v>
      </c>
      <c r="U23" s="45" t="e">
        <f>((T23+Q23+N23-R23)+(O23*2))/E23</f>
        <v>#DIV/0!</v>
      </c>
      <c r="V23" s="46">
        <v>403</v>
      </c>
      <c r="W23" s="46" t="s">
        <v>86</v>
      </c>
      <c r="X23" s="46" t="s">
        <v>87</v>
      </c>
      <c r="Y23" s="75" t="s">
        <v>378</v>
      </c>
      <c r="Z23" s="47" t="s">
        <v>430</v>
      </c>
      <c r="AA23" s="43" t="s">
        <v>118</v>
      </c>
      <c r="AB23" s="78" t="s">
        <v>296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 t="e">
        <f>J23/K23</f>
        <v>#DIV/0!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38"/>
      <c r="D26" s="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80"/>
      <c r="V26" s="22"/>
      <c r="W26" s="22"/>
      <c r="X26" s="22"/>
      <c r="Y26" s="79"/>
      <c r="Z26" s="60"/>
      <c r="AA26" s="1"/>
      <c r="AB26" s="1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12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362</v>
      </c>
      <c r="D35" s="38">
        <v>17</v>
      </c>
      <c r="E35" s="27" t="s">
        <v>378</v>
      </c>
      <c r="F35" s="27"/>
      <c r="G35" s="27"/>
      <c r="H35" s="27"/>
      <c r="I35" s="27"/>
      <c r="J35" s="27"/>
      <c r="K35" s="27"/>
      <c r="L35" s="27"/>
      <c r="M35" s="27"/>
      <c r="N35" s="27">
        <f t="shared" ref="N35:N43" si="4">SUM(L35:M35)</f>
        <v>0</v>
      </c>
      <c r="O35" s="27"/>
      <c r="P35" s="39"/>
      <c r="Q35" s="27"/>
      <c r="R35" s="27"/>
      <c r="S35" s="27"/>
      <c r="T35" s="27">
        <f t="shared" ref="T35:T43" si="5">(H35*3)+((F35-H35)*2)+J35</f>
        <v>0</v>
      </c>
      <c r="U35" s="40" t="str">
        <f t="shared" ref="U35:U43" si="6">IFERROR(((T35+Q35+N35-R35)+(O35*2))/E35,"")</f>
        <v/>
      </c>
      <c r="V35" s="22">
        <v>403</v>
      </c>
      <c r="W35" s="22" t="s">
        <v>81</v>
      </c>
      <c r="X35" s="22" t="s">
        <v>316</v>
      </c>
      <c r="Y35" s="74" t="s">
        <v>378</v>
      </c>
      <c r="Z35" s="41" t="s">
        <v>379</v>
      </c>
      <c r="AA35" s="1" t="s">
        <v>272</v>
      </c>
      <c r="AB35" s="28" t="s">
        <v>268</v>
      </c>
    </row>
    <row r="36" spans="1:28" x14ac:dyDescent="0.3">
      <c r="A36" s="1" t="s">
        <v>46</v>
      </c>
      <c r="B36" s="1" t="s">
        <v>67</v>
      </c>
      <c r="C36" s="27" t="s">
        <v>147</v>
      </c>
      <c r="D36" s="38">
        <v>6</v>
      </c>
      <c r="E36" s="27" t="s">
        <v>378</v>
      </c>
      <c r="F36" s="27"/>
      <c r="G36" s="27"/>
      <c r="H36" s="27"/>
      <c r="I36" s="27"/>
      <c r="J36" s="27"/>
      <c r="K36" s="27"/>
      <c r="L36" s="27"/>
      <c r="M36" s="27"/>
      <c r="N36" s="27">
        <f t="shared" si="4"/>
        <v>0</v>
      </c>
      <c r="O36" s="27"/>
      <c r="P36" s="39"/>
      <c r="Q36" s="27"/>
      <c r="R36" s="27"/>
      <c r="S36" s="27"/>
      <c r="T36" s="27">
        <f t="shared" si="5"/>
        <v>0</v>
      </c>
      <c r="U36" s="40" t="str">
        <f t="shared" si="6"/>
        <v/>
      </c>
      <c r="V36" s="22">
        <v>403</v>
      </c>
      <c r="W36" s="22" t="s">
        <v>81</v>
      </c>
      <c r="X36" s="22" t="s">
        <v>316</v>
      </c>
      <c r="Y36" s="74" t="s">
        <v>378</v>
      </c>
      <c r="Z36" s="41" t="s">
        <v>379</v>
      </c>
      <c r="AA36" s="1" t="s">
        <v>272</v>
      </c>
      <c r="AB36" s="28" t="s">
        <v>268</v>
      </c>
    </row>
    <row r="37" spans="1:28" x14ac:dyDescent="0.3">
      <c r="A37" s="1" t="s">
        <v>46</v>
      </c>
      <c r="B37" s="1" t="s">
        <v>67</v>
      </c>
      <c r="C37" s="27" t="s">
        <v>363</v>
      </c>
      <c r="D37" s="38">
        <v>22</v>
      </c>
      <c r="E37" s="27" t="s">
        <v>378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27"/>
      <c r="P37" s="39"/>
      <c r="Q37" s="27"/>
      <c r="R37" s="27"/>
      <c r="S37" s="27"/>
      <c r="T37" s="27">
        <f t="shared" si="5"/>
        <v>0</v>
      </c>
      <c r="U37" s="40" t="str">
        <f t="shared" si="6"/>
        <v/>
      </c>
      <c r="V37" s="22">
        <v>403</v>
      </c>
      <c r="W37" s="22" t="s">
        <v>81</v>
      </c>
      <c r="X37" s="22" t="s">
        <v>316</v>
      </c>
      <c r="Y37" s="74" t="s">
        <v>378</v>
      </c>
      <c r="Z37" s="41" t="s">
        <v>379</v>
      </c>
      <c r="AA37" s="1" t="s">
        <v>272</v>
      </c>
      <c r="AB37" s="28" t="s">
        <v>268</v>
      </c>
    </row>
    <row r="38" spans="1:28" x14ac:dyDescent="0.3">
      <c r="A38" s="1" t="s">
        <v>46</v>
      </c>
      <c r="B38" s="1" t="s">
        <v>67</v>
      </c>
      <c r="C38" s="27" t="s">
        <v>121</v>
      </c>
      <c r="D38" s="38">
        <v>8</v>
      </c>
      <c r="E38" s="27" t="s">
        <v>378</v>
      </c>
      <c r="F38" s="27"/>
      <c r="G38" s="27"/>
      <c r="H38" s="27"/>
      <c r="I38" s="27"/>
      <c r="J38" s="27"/>
      <c r="K38" s="27"/>
      <c r="L38" s="27"/>
      <c r="M38" s="27"/>
      <c r="N38" s="27">
        <f t="shared" si="4"/>
        <v>0</v>
      </c>
      <c r="O38" s="27"/>
      <c r="P38" s="39"/>
      <c r="Q38" s="27"/>
      <c r="R38" s="27"/>
      <c r="S38" s="27"/>
      <c r="T38" s="27">
        <f t="shared" si="5"/>
        <v>0</v>
      </c>
      <c r="U38" s="40" t="str">
        <f t="shared" si="6"/>
        <v/>
      </c>
      <c r="V38" s="22">
        <v>403</v>
      </c>
      <c r="W38" s="22" t="s">
        <v>81</v>
      </c>
      <c r="X38" s="22" t="s">
        <v>316</v>
      </c>
      <c r="Y38" s="74" t="s">
        <v>378</v>
      </c>
      <c r="Z38" s="41" t="s">
        <v>379</v>
      </c>
      <c r="AA38" s="1" t="s">
        <v>272</v>
      </c>
      <c r="AB38" s="28" t="s">
        <v>268</v>
      </c>
    </row>
    <row r="39" spans="1:28" x14ac:dyDescent="0.3">
      <c r="A39" s="1" t="s">
        <v>46</v>
      </c>
      <c r="B39" s="1" t="s">
        <v>67</v>
      </c>
      <c r="C39" s="27" t="s">
        <v>152</v>
      </c>
      <c r="D39" s="38">
        <v>33</v>
      </c>
      <c r="E39" s="27" t="s">
        <v>378</v>
      </c>
      <c r="F39" s="27"/>
      <c r="G39" s="27"/>
      <c r="H39" s="27"/>
      <c r="I39" s="27"/>
      <c r="J39" s="27"/>
      <c r="K39" s="27"/>
      <c r="L39" s="27"/>
      <c r="M39" s="27"/>
      <c r="N39" s="27">
        <f t="shared" si="4"/>
        <v>0</v>
      </c>
      <c r="O39" s="27"/>
      <c r="P39" s="39"/>
      <c r="Q39" s="27"/>
      <c r="R39" s="27"/>
      <c r="S39" s="27"/>
      <c r="T39" s="27">
        <f t="shared" si="5"/>
        <v>0</v>
      </c>
      <c r="U39" s="40" t="str">
        <f t="shared" si="6"/>
        <v/>
      </c>
      <c r="V39" s="22">
        <v>403</v>
      </c>
      <c r="W39" s="22" t="s">
        <v>81</v>
      </c>
      <c r="X39" s="22" t="s">
        <v>316</v>
      </c>
      <c r="Y39" s="74" t="s">
        <v>378</v>
      </c>
      <c r="Z39" s="41" t="s">
        <v>379</v>
      </c>
      <c r="AA39" s="1" t="s">
        <v>272</v>
      </c>
      <c r="AB39" s="28" t="s">
        <v>268</v>
      </c>
    </row>
    <row r="40" spans="1:28" x14ac:dyDescent="0.3">
      <c r="A40" s="1" t="s">
        <v>46</v>
      </c>
      <c r="B40" s="1" t="s">
        <v>67</v>
      </c>
      <c r="C40" s="27" t="s">
        <v>136</v>
      </c>
      <c r="D40" s="38">
        <v>24</v>
      </c>
      <c r="E40" s="27" t="s">
        <v>378</v>
      </c>
      <c r="F40" s="27"/>
      <c r="G40" s="27"/>
      <c r="H40" s="27"/>
      <c r="I40" s="27"/>
      <c r="J40" s="27"/>
      <c r="K40" s="27"/>
      <c r="L40" s="27"/>
      <c r="M40" s="27"/>
      <c r="N40" s="27">
        <f t="shared" si="4"/>
        <v>0</v>
      </c>
      <c r="O40" s="27"/>
      <c r="P40" s="39"/>
      <c r="Q40" s="27"/>
      <c r="R40" s="27"/>
      <c r="S40" s="27"/>
      <c r="T40" s="27">
        <f t="shared" si="5"/>
        <v>0</v>
      </c>
      <c r="U40" s="40" t="str">
        <f t="shared" si="6"/>
        <v/>
      </c>
      <c r="V40" s="22">
        <v>403</v>
      </c>
      <c r="W40" s="22" t="s">
        <v>81</v>
      </c>
      <c r="X40" s="22" t="s">
        <v>316</v>
      </c>
      <c r="Y40" s="74" t="s">
        <v>378</v>
      </c>
      <c r="Z40" s="41" t="s">
        <v>379</v>
      </c>
      <c r="AA40" s="1" t="s">
        <v>272</v>
      </c>
      <c r="AB40" s="28" t="s">
        <v>268</v>
      </c>
    </row>
    <row r="41" spans="1:28" x14ac:dyDescent="0.3">
      <c r="A41" s="1" t="s">
        <v>46</v>
      </c>
      <c r="B41" s="1" t="s">
        <v>67</v>
      </c>
      <c r="C41" s="27" t="s">
        <v>373</v>
      </c>
      <c r="D41" s="38">
        <v>32</v>
      </c>
      <c r="E41" s="27" t="s">
        <v>378</v>
      </c>
      <c r="F41" s="27"/>
      <c r="G41" s="27"/>
      <c r="H41" s="27"/>
      <c r="I41" s="27"/>
      <c r="J41" s="27"/>
      <c r="K41" s="27"/>
      <c r="L41" s="27"/>
      <c r="M41" s="27"/>
      <c r="N41" s="27">
        <f t="shared" si="4"/>
        <v>0</v>
      </c>
      <c r="O41" s="27"/>
      <c r="P41" s="39"/>
      <c r="Q41" s="27"/>
      <c r="R41" s="27"/>
      <c r="S41" s="27"/>
      <c r="T41" s="27">
        <f t="shared" si="5"/>
        <v>0</v>
      </c>
      <c r="U41" s="40" t="str">
        <f t="shared" si="6"/>
        <v/>
      </c>
      <c r="V41" s="22">
        <v>403</v>
      </c>
      <c r="W41" s="22" t="s">
        <v>81</v>
      </c>
      <c r="X41" s="22" t="s">
        <v>316</v>
      </c>
      <c r="Y41" s="74" t="s">
        <v>378</v>
      </c>
      <c r="Z41" s="41" t="s">
        <v>379</v>
      </c>
      <c r="AA41" s="1" t="s">
        <v>272</v>
      </c>
      <c r="AB41" s="28" t="s">
        <v>268</v>
      </c>
    </row>
    <row r="42" spans="1:28" x14ac:dyDescent="0.3">
      <c r="A42" s="1" t="s">
        <v>46</v>
      </c>
      <c r="B42" s="1" t="s">
        <v>67</v>
      </c>
      <c r="C42" s="27" t="s">
        <v>364</v>
      </c>
      <c r="D42" s="38">
        <v>7</v>
      </c>
      <c r="E42" s="27" t="s">
        <v>378</v>
      </c>
      <c r="F42" s="27"/>
      <c r="G42" s="27"/>
      <c r="H42" s="27"/>
      <c r="I42" s="27"/>
      <c r="J42" s="27"/>
      <c r="K42" s="27"/>
      <c r="L42" s="27"/>
      <c r="M42" s="27"/>
      <c r="N42" s="27">
        <f t="shared" si="4"/>
        <v>0</v>
      </c>
      <c r="O42" s="27"/>
      <c r="P42" s="39"/>
      <c r="Q42" s="27"/>
      <c r="R42" s="27"/>
      <c r="S42" s="27"/>
      <c r="T42" s="27">
        <f t="shared" si="5"/>
        <v>0</v>
      </c>
      <c r="U42" s="40" t="str">
        <f t="shared" si="6"/>
        <v/>
      </c>
      <c r="V42" s="22">
        <v>403</v>
      </c>
      <c r="W42" s="22" t="s">
        <v>81</v>
      </c>
      <c r="X42" s="22" t="s">
        <v>316</v>
      </c>
      <c r="Y42" s="74" t="s">
        <v>378</v>
      </c>
      <c r="Z42" s="41" t="s">
        <v>379</v>
      </c>
      <c r="AA42" s="1" t="s">
        <v>272</v>
      </c>
      <c r="AB42" s="28" t="s">
        <v>268</v>
      </c>
    </row>
    <row r="43" spans="1:28" x14ac:dyDescent="0.3">
      <c r="A43" s="1" t="s">
        <v>46</v>
      </c>
      <c r="B43" s="1" t="s">
        <v>67</v>
      </c>
      <c r="C43" s="27" t="s">
        <v>374</v>
      </c>
      <c r="D43" s="38">
        <v>13</v>
      </c>
      <c r="E43" s="27" t="s">
        <v>378</v>
      </c>
      <c r="F43" s="27"/>
      <c r="G43" s="27"/>
      <c r="H43" s="27"/>
      <c r="I43" s="27"/>
      <c r="J43" s="27"/>
      <c r="K43" s="27"/>
      <c r="L43" s="27"/>
      <c r="M43" s="27"/>
      <c r="N43" s="27">
        <f t="shared" si="4"/>
        <v>0</v>
      </c>
      <c r="O43" s="27"/>
      <c r="P43" s="39"/>
      <c r="Q43" s="27"/>
      <c r="R43" s="27"/>
      <c r="S43" s="27"/>
      <c r="T43" s="27">
        <f t="shared" si="5"/>
        <v>0</v>
      </c>
      <c r="U43" s="40" t="str">
        <f t="shared" si="6"/>
        <v/>
      </c>
      <c r="V43" s="22">
        <v>403</v>
      </c>
      <c r="W43" s="22" t="s">
        <v>81</v>
      </c>
      <c r="X43" s="22" t="s">
        <v>316</v>
      </c>
      <c r="Y43" s="74" t="s">
        <v>378</v>
      </c>
      <c r="Z43" s="41" t="s">
        <v>379</v>
      </c>
      <c r="AA43" s="1" t="s">
        <v>272</v>
      </c>
      <c r="AB43" s="28" t="s">
        <v>268</v>
      </c>
    </row>
    <row r="44" spans="1:28" x14ac:dyDescent="0.3">
      <c r="A44" s="43" t="s">
        <v>46</v>
      </c>
      <c r="B44" s="43" t="s">
        <v>67</v>
      </c>
      <c r="C44" s="44" t="s">
        <v>40</v>
      </c>
      <c r="D44" s="43"/>
      <c r="E44" s="44">
        <f t="shared" ref="E44:T44" si="7">SUM(E35:E42)</f>
        <v>0</v>
      </c>
      <c r="F44" s="44">
        <f t="shared" si="7"/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 t="shared" si="7"/>
        <v>0</v>
      </c>
      <c r="L44" s="44">
        <f t="shared" si="7"/>
        <v>0</v>
      </c>
      <c r="M44" s="44">
        <f t="shared" si="7"/>
        <v>0</v>
      </c>
      <c r="N44" s="44">
        <f t="shared" si="7"/>
        <v>0</v>
      </c>
      <c r="O44" s="44">
        <f t="shared" si="7"/>
        <v>0</v>
      </c>
      <c r="P44" s="44">
        <f t="shared" si="7"/>
        <v>0</v>
      </c>
      <c r="Q44" s="44">
        <f t="shared" si="7"/>
        <v>0</v>
      </c>
      <c r="R44" s="44">
        <f t="shared" si="7"/>
        <v>0</v>
      </c>
      <c r="S44" s="44">
        <f t="shared" si="7"/>
        <v>0</v>
      </c>
      <c r="T44" s="44">
        <f t="shared" si="7"/>
        <v>0</v>
      </c>
      <c r="U44" s="45" t="e">
        <f>((T44+Q44+N44-R44)+(O44*2))/E44</f>
        <v>#DIV/0!</v>
      </c>
      <c r="V44" s="46">
        <v>403</v>
      </c>
      <c r="W44" s="46" t="s">
        <v>81</v>
      </c>
      <c r="X44" s="46" t="s">
        <v>316</v>
      </c>
      <c r="Y44" s="75" t="s">
        <v>378</v>
      </c>
      <c r="Z44" s="47" t="s">
        <v>379</v>
      </c>
      <c r="AA44" s="43" t="s">
        <v>272</v>
      </c>
      <c r="AB44" s="78" t="s">
        <v>268</v>
      </c>
    </row>
    <row r="45" spans="1:28" x14ac:dyDescent="0.3">
      <c r="A45" s="1"/>
      <c r="B45" s="1"/>
      <c r="C45" s="1"/>
      <c r="D45" s="1"/>
      <c r="F45" s="48" t="s">
        <v>41</v>
      </c>
      <c r="G45" s="49" t="e">
        <f>F44/G44</f>
        <v>#DIV/0!</v>
      </c>
      <c r="H45" s="27"/>
      <c r="I45" s="1"/>
      <c r="J45" s="48" t="s">
        <v>42</v>
      </c>
      <c r="K45" s="50" t="e">
        <f>J44/K44</f>
        <v>#DIV/0!</v>
      </c>
      <c r="L45" s="1"/>
      <c r="M45" s="39" t="s">
        <v>43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27"/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27"/>
      <c r="U47" s="40"/>
      <c r="V47" s="22"/>
      <c r="W47" s="22"/>
      <c r="X47" s="22"/>
      <c r="Y47" s="79"/>
      <c r="Z47" s="60"/>
      <c r="AA47" s="1"/>
      <c r="AB47" s="1"/>
    </row>
    <row r="48" spans="1:28" x14ac:dyDescent="0.3">
      <c r="A48" s="1"/>
      <c r="B48" s="1"/>
      <c r="C48" s="39"/>
      <c r="D48" s="1"/>
      <c r="E48" s="42"/>
      <c r="F48" s="42"/>
      <c r="G48" s="42"/>
      <c r="H48" s="42"/>
      <c r="I48" s="42"/>
      <c r="J48" s="42"/>
      <c r="K48" s="42"/>
      <c r="L48" s="42"/>
      <c r="M48" s="42"/>
      <c r="N48" s="27"/>
      <c r="O48" s="42"/>
      <c r="P48" s="42"/>
      <c r="Q48" s="42"/>
      <c r="R48" s="42"/>
      <c r="S48" s="42"/>
      <c r="T48" s="27"/>
      <c r="U48" s="40"/>
      <c r="V48" s="22"/>
      <c r="W48" s="22"/>
      <c r="X48" s="22"/>
      <c r="Y48" s="79"/>
      <c r="Z48" s="60"/>
      <c r="AA48" s="1"/>
      <c r="AB48" s="1"/>
    </row>
    <row r="49" spans="1:28" x14ac:dyDescent="0.3">
      <c r="A49" s="1"/>
      <c r="B49" s="1"/>
      <c r="C49" s="38"/>
      <c r="D49" s="1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80"/>
      <c r="V49" s="22"/>
      <c r="W49" s="22"/>
      <c r="X49" s="22"/>
      <c r="Y49" s="82"/>
      <c r="Z49" s="63"/>
      <c r="AA49" s="1"/>
      <c r="AB49" s="1"/>
    </row>
    <row r="50" spans="1:28" x14ac:dyDescent="0.3">
      <c r="A50" s="1"/>
      <c r="B50" s="1"/>
      <c r="C50" s="1"/>
      <c r="D50" s="1"/>
      <c r="F50" s="48"/>
      <c r="G50" s="67"/>
      <c r="H50" s="27"/>
      <c r="I50" s="1"/>
      <c r="J50" s="48"/>
      <c r="K50" s="68"/>
      <c r="L50" s="1"/>
      <c r="M50" s="39"/>
      <c r="N50" s="64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F182-826D-42B6-8597-46EE764833C8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431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172</v>
      </c>
      <c r="K4" s="16" t="str">
        <f>+C11</f>
        <v>San Francisco Pioneers</v>
      </c>
      <c r="L4" s="17"/>
      <c r="M4" s="18"/>
      <c r="N4" s="19">
        <v>24</v>
      </c>
      <c r="O4" s="19">
        <v>15</v>
      </c>
      <c r="P4" s="19">
        <v>23</v>
      </c>
      <c r="Q4" s="19">
        <v>28</v>
      </c>
      <c r="R4" s="20"/>
      <c r="S4" s="21">
        <f>SUM(N4:R4)</f>
        <v>90</v>
      </c>
      <c r="T4" s="22">
        <v>406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173</v>
      </c>
      <c r="K5" s="16" t="str">
        <f>+C33</f>
        <v>Minnesota Fillies</v>
      </c>
      <c r="L5" s="17"/>
      <c r="M5" s="18"/>
      <c r="N5" s="19">
        <v>28</v>
      </c>
      <c r="O5" s="19">
        <v>23</v>
      </c>
      <c r="P5" s="19">
        <v>26</v>
      </c>
      <c r="Q5" s="19">
        <v>20</v>
      </c>
      <c r="R5" s="20"/>
      <c r="S5" s="21">
        <f>SUM(N5:R5)</f>
        <v>97</v>
      </c>
      <c r="T5" s="22">
        <v>406</v>
      </c>
      <c r="U5" s="1"/>
      <c r="V5" s="1"/>
      <c r="W5" s="1"/>
    </row>
    <row r="6" spans="1:28" x14ac:dyDescent="0.3">
      <c r="C6" s="23">
        <v>2115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170</v>
      </c>
      <c r="D7" s="7" t="s">
        <v>8</v>
      </c>
      <c r="G7" s="1"/>
      <c r="S7" s="1"/>
      <c r="T7" s="25" t="s">
        <v>9</v>
      </c>
      <c r="U7" s="1"/>
      <c r="V7" s="26">
        <v>406</v>
      </c>
      <c r="W7" s="1"/>
    </row>
    <row r="8" spans="1:28" x14ac:dyDescent="0.3">
      <c r="B8" s="1"/>
      <c r="C8" s="24" t="s">
        <v>171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9.4444444444444442E-2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117</v>
      </c>
      <c r="D13" s="38">
        <v>32</v>
      </c>
      <c r="E13" s="27">
        <v>28</v>
      </c>
      <c r="F13" s="27">
        <v>6</v>
      </c>
      <c r="G13" s="27">
        <v>14</v>
      </c>
      <c r="H13" s="27"/>
      <c r="I13" s="27"/>
      <c r="J13" s="27">
        <v>2</v>
      </c>
      <c r="K13" s="27">
        <v>2</v>
      </c>
      <c r="L13" s="27">
        <v>3</v>
      </c>
      <c r="M13" s="27">
        <v>0</v>
      </c>
      <c r="N13" s="27">
        <f t="shared" ref="N13:N22" si="0">SUM(L13:M13)</f>
        <v>3</v>
      </c>
      <c r="O13" s="39">
        <v>1</v>
      </c>
      <c r="P13" s="39">
        <v>5</v>
      </c>
      <c r="Q13" s="39">
        <v>1</v>
      </c>
      <c r="R13" s="39">
        <v>3</v>
      </c>
      <c r="S13" s="39">
        <v>0</v>
      </c>
      <c r="T13" s="27">
        <f t="shared" ref="T13:T22" si="1">+(F13*2)+J13</f>
        <v>14</v>
      </c>
      <c r="U13" s="40">
        <f t="shared" ref="U13:U22" si="2">IFERROR(((T13+Q13+N13-R13)+(O13*2))/E13,"")</f>
        <v>0.6071428571428571</v>
      </c>
      <c r="V13" s="22">
        <v>406</v>
      </c>
      <c r="W13" s="22" t="s">
        <v>86</v>
      </c>
      <c r="X13" s="22" t="s">
        <v>82</v>
      </c>
      <c r="Y13" s="74">
        <v>2115</v>
      </c>
      <c r="Z13" s="41"/>
      <c r="AA13" s="1" t="s">
        <v>118</v>
      </c>
      <c r="AB13" s="28" t="s">
        <v>174</v>
      </c>
    </row>
    <row r="14" spans="1:28" x14ac:dyDescent="0.3">
      <c r="A14" s="1" t="s">
        <v>65</v>
      </c>
      <c r="B14" s="1" t="s">
        <v>46</v>
      </c>
      <c r="C14" s="27" t="s">
        <v>47</v>
      </c>
      <c r="D14" s="38">
        <v>50</v>
      </c>
      <c r="E14" s="27">
        <v>24</v>
      </c>
      <c r="F14" s="27">
        <v>2</v>
      </c>
      <c r="G14" s="27">
        <v>7</v>
      </c>
      <c r="H14" s="27"/>
      <c r="I14" s="27"/>
      <c r="J14" s="27">
        <v>0</v>
      </c>
      <c r="K14" s="27">
        <v>1</v>
      </c>
      <c r="L14" s="27">
        <v>5</v>
      </c>
      <c r="M14" s="27">
        <v>8</v>
      </c>
      <c r="N14" s="27">
        <f t="shared" si="0"/>
        <v>13</v>
      </c>
      <c r="O14" s="27">
        <v>0</v>
      </c>
      <c r="P14" s="39">
        <v>3</v>
      </c>
      <c r="Q14" s="27">
        <v>1</v>
      </c>
      <c r="R14" s="27">
        <v>1</v>
      </c>
      <c r="S14" s="27">
        <v>1</v>
      </c>
      <c r="T14" s="27">
        <f t="shared" si="1"/>
        <v>4</v>
      </c>
      <c r="U14" s="40">
        <f t="shared" si="2"/>
        <v>0.70833333333333337</v>
      </c>
      <c r="V14" s="22">
        <v>406</v>
      </c>
      <c r="W14" s="22" t="s">
        <v>86</v>
      </c>
      <c r="X14" s="22" t="s">
        <v>82</v>
      </c>
      <c r="Y14" s="74">
        <v>2115</v>
      </c>
      <c r="Z14" s="41"/>
      <c r="AA14" s="1" t="s">
        <v>118</v>
      </c>
      <c r="AB14" s="28" t="s">
        <v>174</v>
      </c>
    </row>
    <row r="15" spans="1:28" x14ac:dyDescent="0.3">
      <c r="A15" s="1" t="s">
        <v>65</v>
      </c>
      <c r="B15" s="1" t="s">
        <v>46</v>
      </c>
      <c r="C15" s="27" t="s">
        <v>48</v>
      </c>
      <c r="D15" s="38">
        <v>40</v>
      </c>
      <c r="E15" s="27">
        <v>31</v>
      </c>
      <c r="F15" s="27">
        <v>3</v>
      </c>
      <c r="G15" s="27">
        <v>9</v>
      </c>
      <c r="H15" s="27"/>
      <c r="I15" s="27"/>
      <c r="J15" s="27">
        <v>2</v>
      </c>
      <c r="K15" s="27">
        <v>5</v>
      </c>
      <c r="L15" s="27">
        <v>5</v>
      </c>
      <c r="M15" s="27">
        <v>7</v>
      </c>
      <c r="N15" s="27">
        <f t="shared" si="0"/>
        <v>12</v>
      </c>
      <c r="O15" s="39">
        <v>0</v>
      </c>
      <c r="P15" s="39">
        <v>2</v>
      </c>
      <c r="Q15" s="39">
        <v>0</v>
      </c>
      <c r="R15" s="39">
        <v>1</v>
      </c>
      <c r="S15" s="39">
        <v>0</v>
      </c>
      <c r="T15" s="27">
        <f t="shared" si="1"/>
        <v>8</v>
      </c>
      <c r="U15" s="40">
        <f t="shared" si="2"/>
        <v>0.61290322580645162</v>
      </c>
      <c r="V15" s="22">
        <v>406</v>
      </c>
      <c r="W15" s="22" t="s">
        <v>86</v>
      </c>
      <c r="X15" s="22" t="s">
        <v>82</v>
      </c>
      <c r="Y15" s="74">
        <v>2115</v>
      </c>
      <c r="Z15" s="41"/>
      <c r="AA15" s="1" t="s">
        <v>118</v>
      </c>
      <c r="AB15" s="28" t="s">
        <v>174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43</v>
      </c>
      <c r="E16" s="27">
        <v>36</v>
      </c>
      <c r="F16" s="27">
        <v>6</v>
      </c>
      <c r="G16" s="27">
        <v>21</v>
      </c>
      <c r="H16" s="27"/>
      <c r="I16" s="27"/>
      <c r="J16" s="27">
        <v>2</v>
      </c>
      <c r="K16" s="27">
        <v>3</v>
      </c>
      <c r="L16" s="27">
        <v>5</v>
      </c>
      <c r="M16" s="27">
        <v>4</v>
      </c>
      <c r="N16" s="27">
        <f t="shared" si="0"/>
        <v>9</v>
      </c>
      <c r="O16" s="39">
        <v>2</v>
      </c>
      <c r="P16" s="39">
        <v>3</v>
      </c>
      <c r="Q16" s="39">
        <v>2</v>
      </c>
      <c r="R16" s="39">
        <v>3</v>
      </c>
      <c r="S16" s="39">
        <v>0</v>
      </c>
      <c r="T16" s="27">
        <f t="shared" si="1"/>
        <v>14</v>
      </c>
      <c r="U16" s="40">
        <f t="shared" si="2"/>
        <v>0.72222222222222221</v>
      </c>
      <c r="V16" s="22">
        <v>406</v>
      </c>
      <c r="W16" s="22" t="s">
        <v>86</v>
      </c>
      <c r="X16" s="22" t="s">
        <v>82</v>
      </c>
      <c r="Y16" s="74">
        <v>2115</v>
      </c>
      <c r="Z16" s="41"/>
      <c r="AA16" s="1" t="s">
        <v>118</v>
      </c>
      <c r="AB16" s="28" t="s">
        <v>174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10</v>
      </c>
      <c r="E17" s="27">
        <v>24</v>
      </c>
      <c r="F17" s="27">
        <v>4</v>
      </c>
      <c r="G17" s="27">
        <v>7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2</v>
      </c>
      <c r="P17" s="39">
        <v>2</v>
      </c>
      <c r="Q17" s="39">
        <v>2</v>
      </c>
      <c r="R17" s="39">
        <v>4</v>
      </c>
      <c r="S17" s="39">
        <v>0</v>
      </c>
      <c r="T17" s="27">
        <f t="shared" si="1"/>
        <v>8</v>
      </c>
      <c r="U17" s="40">
        <f t="shared" si="2"/>
        <v>0.45833333333333331</v>
      </c>
      <c r="V17" s="22">
        <v>406</v>
      </c>
      <c r="W17" s="22" t="s">
        <v>86</v>
      </c>
      <c r="X17" s="22" t="s">
        <v>82</v>
      </c>
      <c r="Y17" s="74">
        <v>2115</v>
      </c>
      <c r="Z17" s="41"/>
      <c r="AA17" s="1" t="s">
        <v>118</v>
      </c>
      <c r="AB17" s="28" t="s">
        <v>174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33</v>
      </c>
      <c r="E18" s="27">
        <v>12</v>
      </c>
      <c r="F18" s="27">
        <v>1</v>
      </c>
      <c r="G18" s="27">
        <v>4</v>
      </c>
      <c r="H18" s="27"/>
      <c r="I18" s="27"/>
      <c r="J18" s="27">
        <v>3</v>
      </c>
      <c r="K18" s="27">
        <v>4</v>
      </c>
      <c r="L18" s="27">
        <v>0</v>
      </c>
      <c r="M18" s="27">
        <v>1</v>
      </c>
      <c r="N18" s="27">
        <f t="shared" si="0"/>
        <v>1</v>
      </c>
      <c r="O18" s="39">
        <v>2</v>
      </c>
      <c r="P18" s="39">
        <v>0</v>
      </c>
      <c r="Q18" s="39">
        <v>0</v>
      </c>
      <c r="R18" s="39">
        <v>1</v>
      </c>
      <c r="S18" s="39">
        <v>0</v>
      </c>
      <c r="T18" s="27">
        <f t="shared" si="1"/>
        <v>5</v>
      </c>
      <c r="U18" s="40">
        <f t="shared" si="2"/>
        <v>0.75</v>
      </c>
      <c r="V18" s="22">
        <v>406</v>
      </c>
      <c r="W18" s="22" t="s">
        <v>86</v>
      </c>
      <c r="X18" s="22" t="s">
        <v>82</v>
      </c>
      <c r="Y18" s="74">
        <v>2115</v>
      </c>
      <c r="Z18" s="41"/>
      <c r="AA18" s="1" t="s">
        <v>118</v>
      </c>
      <c r="AB18" s="28" t="s">
        <v>174</v>
      </c>
    </row>
    <row r="19" spans="1:28" x14ac:dyDescent="0.3">
      <c r="A19" s="1" t="s">
        <v>65</v>
      </c>
      <c r="B19" s="1" t="s">
        <v>46</v>
      </c>
      <c r="C19" s="27" t="s">
        <v>57</v>
      </c>
      <c r="D19" s="38">
        <v>51</v>
      </c>
      <c r="E19" s="27">
        <v>13</v>
      </c>
      <c r="F19" s="27">
        <v>0</v>
      </c>
      <c r="G19" s="27">
        <v>3</v>
      </c>
      <c r="H19" s="27"/>
      <c r="I19" s="27"/>
      <c r="J19" s="27">
        <v>3</v>
      </c>
      <c r="K19" s="27">
        <v>6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1</v>
      </c>
      <c r="Q19" s="39">
        <v>1</v>
      </c>
      <c r="R19" s="39">
        <v>0</v>
      </c>
      <c r="S19" s="39">
        <v>0</v>
      </c>
      <c r="T19" s="27">
        <f t="shared" si="1"/>
        <v>3</v>
      </c>
      <c r="U19" s="40">
        <f t="shared" si="2"/>
        <v>0.46153846153846156</v>
      </c>
      <c r="V19" s="22">
        <v>406</v>
      </c>
      <c r="W19" s="22" t="s">
        <v>86</v>
      </c>
      <c r="X19" s="22" t="s">
        <v>82</v>
      </c>
      <c r="Y19" s="74">
        <v>2115</v>
      </c>
      <c r="Z19" s="41"/>
      <c r="AA19" s="1" t="s">
        <v>118</v>
      </c>
      <c r="AB19" s="28" t="s">
        <v>174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11</v>
      </c>
      <c r="E20" s="27">
        <v>41</v>
      </c>
      <c r="F20" s="27">
        <v>8</v>
      </c>
      <c r="G20" s="27">
        <v>17</v>
      </c>
      <c r="H20" s="27"/>
      <c r="I20" s="27"/>
      <c r="J20" s="27">
        <v>4</v>
      </c>
      <c r="K20" s="27">
        <v>8</v>
      </c>
      <c r="L20" s="27">
        <v>2</v>
      </c>
      <c r="M20" s="27">
        <v>1</v>
      </c>
      <c r="N20" s="27">
        <f t="shared" si="0"/>
        <v>3</v>
      </c>
      <c r="O20" s="39">
        <v>0</v>
      </c>
      <c r="P20" s="39">
        <v>4</v>
      </c>
      <c r="Q20" s="39">
        <v>3</v>
      </c>
      <c r="R20" s="39">
        <v>4</v>
      </c>
      <c r="S20" s="39">
        <v>0</v>
      </c>
      <c r="T20" s="27">
        <f t="shared" si="1"/>
        <v>20</v>
      </c>
      <c r="U20" s="40">
        <f t="shared" si="2"/>
        <v>0.53658536585365857</v>
      </c>
      <c r="V20" s="22">
        <v>406</v>
      </c>
      <c r="W20" s="22" t="s">
        <v>86</v>
      </c>
      <c r="X20" s="22" t="s">
        <v>82</v>
      </c>
      <c r="Y20" s="74">
        <v>2115</v>
      </c>
      <c r="Z20" s="41"/>
      <c r="AA20" s="1" t="s">
        <v>118</v>
      </c>
      <c r="AB20" s="28" t="s">
        <v>174</v>
      </c>
    </row>
    <row r="21" spans="1:28" x14ac:dyDescent="0.3">
      <c r="A21" s="1" t="s">
        <v>65</v>
      </c>
      <c r="B21" s="1" t="s">
        <v>46</v>
      </c>
      <c r="C21" s="27" t="s">
        <v>58</v>
      </c>
      <c r="D21" s="38">
        <v>22</v>
      </c>
      <c r="E21" s="27">
        <v>29</v>
      </c>
      <c r="F21" s="27">
        <v>4</v>
      </c>
      <c r="G21" s="27">
        <v>9</v>
      </c>
      <c r="H21" s="27"/>
      <c r="I21" s="27"/>
      <c r="J21" s="27">
        <v>5</v>
      </c>
      <c r="K21" s="27">
        <v>7</v>
      </c>
      <c r="L21" s="27">
        <v>2</v>
      </c>
      <c r="M21" s="27">
        <v>0</v>
      </c>
      <c r="N21" s="27">
        <f t="shared" si="0"/>
        <v>2</v>
      </c>
      <c r="O21" s="39">
        <v>0</v>
      </c>
      <c r="P21" s="39">
        <v>3</v>
      </c>
      <c r="Q21" s="39">
        <v>0</v>
      </c>
      <c r="R21" s="39">
        <v>2</v>
      </c>
      <c r="S21" s="39">
        <v>0</v>
      </c>
      <c r="T21" s="27">
        <f t="shared" si="1"/>
        <v>13</v>
      </c>
      <c r="U21" s="40">
        <f t="shared" si="2"/>
        <v>0.44827586206896552</v>
      </c>
      <c r="V21" s="22">
        <v>406</v>
      </c>
      <c r="W21" s="22" t="s">
        <v>86</v>
      </c>
      <c r="X21" s="22" t="s">
        <v>82</v>
      </c>
      <c r="Y21" s="74">
        <v>2115</v>
      </c>
      <c r="Z21" s="41"/>
      <c r="AA21" s="1" t="s">
        <v>118</v>
      </c>
      <c r="AB21" s="28" t="s">
        <v>174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1</v>
      </c>
      <c r="E22" s="27">
        <v>2</v>
      </c>
      <c r="F22" s="27">
        <v>0</v>
      </c>
      <c r="G22" s="27">
        <v>1</v>
      </c>
      <c r="H22" s="27"/>
      <c r="I22" s="27"/>
      <c r="J22" s="27">
        <v>1</v>
      </c>
      <c r="K22" s="27">
        <v>3</v>
      </c>
      <c r="L22" s="27">
        <v>0</v>
      </c>
      <c r="M22" s="27">
        <v>1</v>
      </c>
      <c r="N22" s="27">
        <f t="shared" si="0"/>
        <v>1</v>
      </c>
      <c r="O22" s="39">
        <v>0</v>
      </c>
      <c r="P22" s="39">
        <v>1</v>
      </c>
      <c r="Q22" s="39">
        <v>1</v>
      </c>
      <c r="R22" s="39">
        <v>0</v>
      </c>
      <c r="S22" s="39">
        <v>0</v>
      </c>
      <c r="T22" s="27">
        <f t="shared" si="1"/>
        <v>1</v>
      </c>
      <c r="U22" s="40">
        <f t="shared" si="2"/>
        <v>1.5</v>
      </c>
      <c r="V22" s="22">
        <v>406</v>
      </c>
      <c r="W22" s="22" t="s">
        <v>86</v>
      </c>
      <c r="X22" s="22" t="s">
        <v>82</v>
      </c>
      <c r="Y22" s="74">
        <v>2115</v>
      </c>
      <c r="Z22" s="41"/>
      <c r="AA22" s="1" t="s">
        <v>118</v>
      </c>
      <c r="AB22" s="28" t="s">
        <v>174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34</v>
      </c>
      <c r="G23" s="44">
        <f t="shared" si="3"/>
        <v>92</v>
      </c>
      <c r="H23" s="44">
        <f t="shared" si="3"/>
        <v>0</v>
      </c>
      <c r="I23" s="44">
        <f t="shared" si="3"/>
        <v>0</v>
      </c>
      <c r="J23" s="44">
        <f t="shared" si="3"/>
        <v>22</v>
      </c>
      <c r="K23" s="44">
        <f t="shared" si="3"/>
        <v>39</v>
      </c>
      <c r="L23" s="44">
        <f t="shared" si="3"/>
        <v>23</v>
      </c>
      <c r="M23" s="44">
        <f t="shared" si="3"/>
        <v>24</v>
      </c>
      <c r="N23" s="44">
        <f t="shared" si="3"/>
        <v>47</v>
      </c>
      <c r="O23" s="44">
        <f t="shared" si="3"/>
        <v>7</v>
      </c>
      <c r="P23" s="44">
        <f t="shared" si="3"/>
        <v>24</v>
      </c>
      <c r="Q23" s="44">
        <f t="shared" si="3"/>
        <v>11</v>
      </c>
      <c r="R23" s="44">
        <f t="shared" si="3"/>
        <v>19</v>
      </c>
      <c r="S23" s="44">
        <f t="shared" si="3"/>
        <v>1</v>
      </c>
      <c r="T23" s="44">
        <f t="shared" si="3"/>
        <v>90</v>
      </c>
      <c r="U23" s="45">
        <f>((T23+Q23+N23-R23)+(O23*2))/E23</f>
        <v>0.59583333333333333</v>
      </c>
      <c r="V23" s="46">
        <v>406</v>
      </c>
      <c r="W23" s="46" t="s">
        <v>86</v>
      </c>
      <c r="X23" s="46" t="s">
        <v>82</v>
      </c>
      <c r="Y23" s="75">
        <v>2115</v>
      </c>
      <c r="Z23" s="47"/>
      <c r="AA23" s="43" t="s">
        <v>118</v>
      </c>
      <c r="AB23" s="78" t="s">
        <v>174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0.36956521739130432</v>
      </c>
      <c r="H24" s="27"/>
      <c r="I24" s="1"/>
      <c r="J24" s="48" t="s">
        <v>42</v>
      </c>
      <c r="K24" s="50">
        <f>J23/K23</f>
        <v>0.5641025641025641</v>
      </c>
      <c r="L24" s="1"/>
      <c r="M24" s="39" t="s">
        <v>43</v>
      </c>
      <c r="N24" s="51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12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157</v>
      </c>
      <c r="D35" s="38">
        <v>21</v>
      </c>
      <c r="E35" s="27">
        <v>15</v>
      </c>
      <c r="F35" s="27">
        <v>2</v>
      </c>
      <c r="G35" s="27">
        <v>7</v>
      </c>
      <c r="H35" s="27"/>
      <c r="I35" s="27"/>
      <c r="J35" s="27">
        <v>2</v>
      </c>
      <c r="K35" s="27">
        <v>2</v>
      </c>
      <c r="L35" s="27">
        <v>3</v>
      </c>
      <c r="M35" s="27">
        <v>2</v>
      </c>
      <c r="N35" s="27">
        <f t="shared" ref="N35:N45" si="4">SUM(L35:M35)</f>
        <v>5</v>
      </c>
      <c r="O35" s="27">
        <v>1</v>
      </c>
      <c r="P35" s="39">
        <v>2</v>
      </c>
      <c r="Q35" s="27">
        <v>3</v>
      </c>
      <c r="R35" s="27">
        <v>4</v>
      </c>
      <c r="S35" s="27">
        <v>0</v>
      </c>
      <c r="T35" s="27">
        <f t="shared" ref="T35:T45" si="5">(H35*3)+((F35-H35)*2)+J35</f>
        <v>6</v>
      </c>
      <c r="U35" s="40">
        <f t="shared" ref="U35:U45" si="6">IFERROR(((T35+Q35+N35-R35)+(O35*2))/E35,"")</f>
        <v>0.8</v>
      </c>
      <c r="V35" s="22">
        <v>406</v>
      </c>
      <c r="W35" s="22" t="s">
        <v>81</v>
      </c>
      <c r="X35" s="22" t="s">
        <v>87</v>
      </c>
      <c r="Y35" s="74">
        <v>2115</v>
      </c>
      <c r="Z35" s="41"/>
      <c r="AA35" s="1" t="s">
        <v>158</v>
      </c>
      <c r="AB35" s="28" t="s">
        <v>159</v>
      </c>
    </row>
    <row r="36" spans="1:28" x14ac:dyDescent="0.3">
      <c r="A36" s="1" t="s">
        <v>46</v>
      </c>
      <c r="B36" s="1" t="s">
        <v>65</v>
      </c>
      <c r="C36" s="27" t="s">
        <v>359</v>
      </c>
      <c r="D36" s="38">
        <v>24</v>
      </c>
      <c r="E36" s="27" t="s">
        <v>472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406</v>
      </c>
      <c r="W36" s="22" t="s">
        <v>81</v>
      </c>
      <c r="X36" s="22" t="s">
        <v>87</v>
      </c>
      <c r="Y36" s="74">
        <v>2115</v>
      </c>
      <c r="Z36" s="41"/>
      <c r="AA36" s="1" t="s">
        <v>158</v>
      </c>
      <c r="AB36" s="28" t="s">
        <v>159</v>
      </c>
    </row>
    <row r="37" spans="1:28" x14ac:dyDescent="0.3">
      <c r="A37" s="1" t="s">
        <v>46</v>
      </c>
      <c r="B37" s="1" t="s">
        <v>65</v>
      </c>
      <c r="C37" s="27" t="s">
        <v>160</v>
      </c>
      <c r="D37" s="38">
        <v>32</v>
      </c>
      <c r="E37" s="27">
        <v>40</v>
      </c>
      <c r="F37" s="27">
        <v>2</v>
      </c>
      <c r="G37" s="27">
        <v>6</v>
      </c>
      <c r="H37" s="27"/>
      <c r="I37" s="27"/>
      <c r="J37" s="27">
        <v>5</v>
      </c>
      <c r="K37" s="27">
        <v>6</v>
      </c>
      <c r="L37" s="27">
        <v>2</v>
      </c>
      <c r="M37" s="27">
        <v>1</v>
      </c>
      <c r="N37" s="27">
        <f t="shared" si="4"/>
        <v>3</v>
      </c>
      <c r="O37" s="39">
        <v>7</v>
      </c>
      <c r="P37" s="39">
        <v>5</v>
      </c>
      <c r="Q37" s="39">
        <v>3</v>
      </c>
      <c r="R37" s="39">
        <v>3</v>
      </c>
      <c r="S37" s="39">
        <v>0</v>
      </c>
      <c r="T37" s="39">
        <f t="shared" si="5"/>
        <v>9</v>
      </c>
      <c r="U37" s="40">
        <f t="shared" si="6"/>
        <v>0.65</v>
      </c>
      <c r="V37" s="22">
        <v>406</v>
      </c>
      <c r="W37" s="22" t="s">
        <v>81</v>
      </c>
      <c r="X37" s="22" t="s">
        <v>87</v>
      </c>
      <c r="Y37" s="74">
        <v>2115</v>
      </c>
      <c r="Z37" s="41"/>
      <c r="AA37" s="1" t="s">
        <v>158</v>
      </c>
      <c r="AB37" s="28" t="s">
        <v>159</v>
      </c>
    </row>
    <row r="38" spans="1:28" x14ac:dyDescent="0.3">
      <c r="A38" s="1" t="s">
        <v>46</v>
      </c>
      <c r="B38" s="1" t="s">
        <v>65</v>
      </c>
      <c r="C38" s="27" t="s">
        <v>161</v>
      </c>
      <c r="D38" s="38">
        <v>44</v>
      </c>
      <c r="E38" s="27">
        <v>16</v>
      </c>
      <c r="F38" s="27">
        <v>1</v>
      </c>
      <c r="G38" s="27">
        <v>3</v>
      </c>
      <c r="H38" s="27"/>
      <c r="I38" s="27"/>
      <c r="J38" s="27">
        <v>0</v>
      </c>
      <c r="K38" s="27">
        <v>0</v>
      </c>
      <c r="L38" s="27">
        <v>0</v>
      </c>
      <c r="M38" s="27">
        <v>4</v>
      </c>
      <c r="N38" s="27">
        <f t="shared" si="4"/>
        <v>4</v>
      </c>
      <c r="O38" s="39">
        <v>2</v>
      </c>
      <c r="P38" s="39">
        <v>4</v>
      </c>
      <c r="Q38" s="39">
        <v>2</v>
      </c>
      <c r="R38" s="39">
        <v>1</v>
      </c>
      <c r="S38" s="39">
        <v>1</v>
      </c>
      <c r="T38" s="39">
        <f t="shared" si="5"/>
        <v>2</v>
      </c>
      <c r="U38" s="40">
        <f t="shared" si="6"/>
        <v>0.6875</v>
      </c>
      <c r="V38" s="22">
        <v>406</v>
      </c>
      <c r="W38" s="22" t="s">
        <v>81</v>
      </c>
      <c r="X38" s="22" t="s">
        <v>87</v>
      </c>
      <c r="Y38" s="74">
        <v>2115</v>
      </c>
      <c r="Z38" s="41"/>
      <c r="AA38" s="1" t="s">
        <v>158</v>
      </c>
      <c r="AB38" s="28" t="s">
        <v>159</v>
      </c>
    </row>
    <row r="39" spans="1:28" x14ac:dyDescent="0.3">
      <c r="A39" s="1" t="s">
        <v>46</v>
      </c>
      <c r="B39" s="1" t="s">
        <v>65</v>
      </c>
      <c r="C39" s="27" t="s">
        <v>162</v>
      </c>
      <c r="D39" s="38">
        <v>15</v>
      </c>
      <c r="E39" s="27">
        <v>37</v>
      </c>
      <c r="F39" s="27">
        <v>6</v>
      </c>
      <c r="G39" s="27">
        <v>14</v>
      </c>
      <c r="H39" s="27"/>
      <c r="I39" s="27"/>
      <c r="J39" s="27">
        <v>5</v>
      </c>
      <c r="K39" s="27">
        <v>6</v>
      </c>
      <c r="L39" s="27">
        <v>2</v>
      </c>
      <c r="M39" s="27">
        <v>8</v>
      </c>
      <c r="N39" s="27">
        <f t="shared" si="4"/>
        <v>10</v>
      </c>
      <c r="O39" s="39">
        <v>1</v>
      </c>
      <c r="P39" s="39">
        <v>3</v>
      </c>
      <c r="Q39" s="39">
        <v>1</v>
      </c>
      <c r="R39" s="39">
        <v>6</v>
      </c>
      <c r="S39" s="39">
        <v>0</v>
      </c>
      <c r="T39" s="39">
        <f t="shared" si="5"/>
        <v>17</v>
      </c>
      <c r="U39" s="40">
        <f t="shared" si="6"/>
        <v>0.64864864864864868</v>
      </c>
      <c r="V39" s="22">
        <v>406</v>
      </c>
      <c r="W39" s="22" t="s">
        <v>81</v>
      </c>
      <c r="X39" s="22" t="s">
        <v>87</v>
      </c>
      <c r="Y39" s="74">
        <v>2115</v>
      </c>
      <c r="Z39" s="41"/>
      <c r="AA39" s="1" t="s">
        <v>158</v>
      </c>
      <c r="AB39" s="28" t="s">
        <v>159</v>
      </c>
    </row>
    <row r="40" spans="1:28" x14ac:dyDescent="0.3">
      <c r="A40" s="1" t="s">
        <v>46</v>
      </c>
      <c r="B40" s="1" t="s">
        <v>65</v>
      </c>
      <c r="C40" s="27" t="s">
        <v>163</v>
      </c>
      <c r="D40" s="38">
        <v>42</v>
      </c>
      <c r="E40" s="27">
        <v>33</v>
      </c>
      <c r="F40" s="27">
        <v>7</v>
      </c>
      <c r="G40" s="27">
        <v>16</v>
      </c>
      <c r="H40" s="27"/>
      <c r="I40" s="27"/>
      <c r="J40" s="27">
        <v>0</v>
      </c>
      <c r="K40" s="27">
        <v>0</v>
      </c>
      <c r="L40" s="27">
        <v>5</v>
      </c>
      <c r="M40" s="27">
        <v>0</v>
      </c>
      <c r="N40" s="27">
        <f t="shared" si="4"/>
        <v>5</v>
      </c>
      <c r="O40" s="39">
        <v>0</v>
      </c>
      <c r="P40" s="39">
        <v>4</v>
      </c>
      <c r="Q40" s="39">
        <v>1</v>
      </c>
      <c r="R40" s="39">
        <v>3</v>
      </c>
      <c r="S40" s="39">
        <v>1</v>
      </c>
      <c r="T40" s="39">
        <f t="shared" si="5"/>
        <v>14</v>
      </c>
      <c r="U40" s="40">
        <f t="shared" si="6"/>
        <v>0.51515151515151514</v>
      </c>
      <c r="V40" s="22">
        <v>406</v>
      </c>
      <c r="W40" s="22" t="s">
        <v>81</v>
      </c>
      <c r="X40" s="22" t="s">
        <v>87</v>
      </c>
      <c r="Y40" s="74">
        <v>2115</v>
      </c>
      <c r="Z40" s="41"/>
      <c r="AA40" s="1" t="s">
        <v>158</v>
      </c>
      <c r="AB40" s="28" t="s">
        <v>159</v>
      </c>
    </row>
    <row r="41" spans="1:28" x14ac:dyDescent="0.3">
      <c r="A41" s="1" t="s">
        <v>46</v>
      </c>
      <c r="B41" s="1" t="s">
        <v>65</v>
      </c>
      <c r="C41" s="27" t="s">
        <v>164</v>
      </c>
      <c r="D41" s="38">
        <v>53</v>
      </c>
      <c r="E41" s="27">
        <v>15</v>
      </c>
      <c r="F41" s="27">
        <v>5</v>
      </c>
      <c r="G41" s="27">
        <v>8</v>
      </c>
      <c r="H41" s="27"/>
      <c r="I41" s="27"/>
      <c r="J41" s="27">
        <v>0</v>
      </c>
      <c r="K41" s="27">
        <v>0</v>
      </c>
      <c r="L41" s="27">
        <v>5</v>
      </c>
      <c r="M41" s="27">
        <v>2</v>
      </c>
      <c r="N41" s="27">
        <f t="shared" si="4"/>
        <v>7</v>
      </c>
      <c r="O41" s="39">
        <v>0</v>
      </c>
      <c r="P41" s="39">
        <v>0</v>
      </c>
      <c r="Q41" s="39">
        <v>1</v>
      </c>
      <c r="R41" s="39">
        <v>1</v>
      </c>
      <c r="S41" s="39">
        <v>0</v>
      </c>
      <c r="T41" s="39">
        <f t="shared" si="5"/>
        <v>10</v>
      </c>
      <c r="U41" s="40">
        <f t="shared" si="6"/>
        <v>1.1333333333333333</v>
      </c>
      <c r="V41" s="22">
        <v>406</v>
      </c>
      <c r="W41" s="22" t="s">
        <v>81</v>
      </c>
      <c r="X41" s="22" t="s">
        <v>87</v>
      </c>
      <c r="Y41" s="74">
        <v>2115</v>
      </c>
      <c r="Z41" s="41"/>
      <c r="AA41" s="1" t="s">
        <v>158</v>
      </c>
      <c r="AB41" s="28" t="s">
        <v>159</v>
      </c>
    </row>
    <row r="42" spans="1:28" x14ac:dyDescent="0.3">
      <c r="A42" s="1" t="s">
        <v>46</v>
      </c>
      <c r="B42" s="1" t="s">
        <v>65</v>
      </c>
      <c r="C42" s="27" t="s">
        <v>165</v>
      </c>
      <c r="D42" s="38">
        <v>33</v>
      </c>
      <c r="E42" s="27">
        <v>30</v>
      </c>
      <c r="F42" s="27">
        <v>3</v>
      </c>
      <c r="G42" s="27">
        <v>9</v>
      </c>
      <c r="H42" s="27"/>
      <c r="I42" s="27"/>
      <c r="J42" s="27">
        <v>7</v>
      </c>
      <c r="K42" s="27">
        <v>11</v>
      </c>
      <c r="L42" s="27">
        <v>5</v>
      </c>
      <c r="M42" s="27">
        <v>11</v>
      </c>
      <c r="N42" s="27">
        <f t="shared" si="4"/>
        <v>16</v>
      </c>
      <c r="O42" s="39">
        <v>1</v>
      </c>
      <c r="P42" s="39">
        <v>4</v>
      </c>
      <c r="Q42" s="39">
        <v>0</v>
      </c>
      <c r="R42" s="39">
        <v>0</v>
      </c>
      <c r="S42" s="39">
        <v>1</v>
      </c>
      <c r="T42" s="39">
        <f t="shared" si="5"/>
        <v>13</v>
      </c>
      <c r="U42" s="40">
        <f t="shared" si="6"/>
        <v>1.0333333333333334</v>
      </c>
      <c r="V42" s="22">
        <v>406</v>
      </c>
      <c r="W42" s="22" t="s">
        <v>81</v>
      </c>
      <c r="X42" s="22" t="s">
        <v>87</v>
      </c>
      <c r="Y42" s="74">
        <v>2115</v>
      </c>
      <c r="Z42" s="41"/>
      <c r="AA42" s="1" t="s">
        <v>158</v>
      </c>
      <c r="AB42" s="28" t="s">
        <v>159</v>
      </c>
    </row>
    <row r="43" spans="1:28" x14ac:dyDescent="0.3">
      <c r="A43" s="1" t="s">
        <v>46</v>
      </c>
      <c r="B43" s="1" t="s">
        <v>65</v>
      </c>
      <c r="C43" s="27" t="s">
        <v>166</v>
      </c>
      <c r="D43" s="38">
        <v>25</v>
      </c>
      <c r="E43" s="27">
        <v>2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0</v>
      </c>
      <c r="M43" s="27">
        <v>1</v>
      </c>
      <c r="N43" s="27">
        <f t="shared" si="4"/>
        <v>1</v>
      </c>
      <c r="O43" s="39">
        <v>0</v>
      </c>
      <c r="P43" s="39">
        <v>0</v>
      </c>
      <c r="Q43" s="39">
        <v>1</v>
      </c>
      <c r="R43" s="39">
        <v>0</v>
      </c>
      <c r="S43" s="39">
        <v>0</v>
      </c>
      <c r="T43" s="39">
        <f t="shared" si="5"/>
        <v>0</v>
      </c>
      <c r="U43" s="40">
        <f t="shared" si="6"/>
        <v>1</v>
      </c>
      <c r="V43" s="22">
        <v>406</v>
      </c>
      <c r="W43" s="22" t="s">
        <v>81</v>
      </c>
      <c r="X43" s="22" t="s">
        <v>87</v>
      </c>
      <c r="Y43" s="74">
        <v>2115</v>
      </c>
      <c r="Z43" s="41"/>
      <c r="AA43" s="1" t="s">
        <v>158</v>
      </c>
      <c r="AB43" s="28" t="s">
        <v>159</v>
      </c>
    </row>
    <row r="44" spans="1:28" x14ac:dyDescent="0.3">
      <c r="A44" s="1" t="s">
        <v>46</v>
      </c>
      <c r="B44" s="1" t="s">
        <v>65</v>
      </c>
      <c r="C44" s="27" t="s">
        <v>167</v>
      </c>
      <c r="D44" s="38">
        <v>12</v>
      </c>
      <c r="E44" s="27">
        <v>12</v>
      </c>
      <c r="F44" s="27">
        <v>0</v>
      </c>
      <c r="G44" s="27">
        <v>4</v>
      </c>
      <c r="H44" s="27"/>
      <c r="I44" s="27"/>
      <c r="J44" s="27">
        <v>0</v>
      </c>
      <c r="K44" s="27">
        <v>0</v>
      </c>
      <c r="L44" s="27">
        <v>3</v>
      </c>
      <c r="M44" s="27">
        <v>1</v>
      </c>
      <c r="N44" s="27">
        <f t="shared" si="4"/>
        <v>4</v>
      </c>
      <c r="O44" s="39">
        <v>1</v>
      </c>
      <c r="P44" s="39">
        <v>0</v>
      </c>
      <c r="Q44" s="39">
        <v>1</v>
      </c>
      <c r="R44" s="39">
        <v>0</v>
      </c>
      <c r="S44" s="39">
        <v>0</v>
      </c>
      <c r="T44" s="39">
        <f t="shared" si="5"/>
        <v>0</v>
      </c>
      <c r="U44" s="40">
        <f t="shared" si="6"/>
        <v>0.58333333333333337</v>
      </c>
      <c r="V44" s="22">
        <v>406</v>
      </c>
      <c r="W44" s="22" t="s">
        <v>81</v>
      </c>
      <c r="X44" s="22" t="s">
        <v>87</v>
      </c>
      <c r="Y44" s="74">
        <v>2115</v>
      </c>
      <c r="Z44" s="41"/>
      <c r="AA44" s="1" t="s">
        <v>158</v>
      </c>
      <c r="AB44" s="28" t="s">
        <v>159</v>
      </c>
    </row>
    <row r="45" spans="1:28" x14ac:dyDescent="0.3">
      <c r="A45" s="1" t="s">
        <v>46</v>
      </c>
      <c r="B45" s="1" t="s">
        <v>65</v>
      </c>
      <c r="C45" s="27" t="s">
        <v>168</v>
      </c>
      <c r="D45" s="38">
        <v>11</v>
      </c>
      <c r="E45" s="27">
        <v>40</v>
      </c>
      <c r="F45" s="27">
        <v>9</v>
      </c>
      <c r="G45" s="27">
        <v>20</v>
      </c>
      <c r="H45" s="27"/>
      <c r="I45" s="27"/>
      <c r="J45" s="27">
        <v>8</v>
      </c>
      <c r="K45" s="27">
        <v>9</v>
      </c>
      <c r="L45" s="27">
        <v>4</v>
      </c>
      <c r="M45" s="27">
        <v>6</v>
      </c>
      <c r="N45" s="27">
        <f t="shared" si="4"/>
        <v>10</v>
      </c>
      <c r="O45" s="39">
        <v>1</v>
      </c>
      <c r="P45" s="39">
        <v>4</v>
      </c>
      <c r="Q45" s="39">
        <v>3</v>
      </c>
      <c r="R45" s="39">
        <v>1</v>
      </c>
      <c r="S45" s="39">
        <v>0</v>
      </c>
      <c r="T45" s="39">
        <f t="shared" si="5"/>
        <v>26</v>
      </c>
      <c r="U45" s="40">
        <f t="shared" si="6"/>
        <v>1</v>
      </c>
      <c r="V45" s="22">
        <v>406</v>
      </c>
      <c r="W45" s="22" t="s">
        <v>81</v>
      </c>
      <c r="X45" s="22" t="s">
        <v>87</v>
      </c>
      <c r="Y45" s="74">
        <v>2115</v>
      </c>
      <c r="Z45" s="41"/>
      <c r="AA45" s="1" t="s">
        <v>158</v>
      </c>
      <c r="AB45" s="28" t="s">
        <v>159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35</v>
      </c>
      <c r="G46" s="44">
        <f t="shared" si="7"/>
        <v>88</v>
      </c>
      <c r="H46" s="44">
        <f t="shared" si="7"/>
        <v>0</v>
      </c>
      <c r="I46" s="44">
        <f t="shared" si="7"/>
        <v>0</v>
      </c>
      <c r="J46" s="44">
        <f t="shared" si="7"/>
        <v>27</v>
      </c>
      <c r="K46" s="44">
        <f t="shared" si="7"/>
        <v>34</v>
      </c>
      <c r="L46" s="44">
        <f t="shared" si="7"/>
        <v>29</v>
      </c>
      <c r="M46" s="44">
        <f t="shared" si="7"/>
        <v>36</v>
      </c>
      <c r="N46" s="44">
        <f t="shared" si="7"/>
        <v>65</v>
      </c>
      <c r="O46" s="44">
        <f t="shared" si="7"/>
        <v>14</v>
      </c>
      <c r="P46" s="44">
        <f t="shared" si="7"/>
        <v>26</v>
      </c>
      <c r="Q46" s="44">
        <f t="shared" si="7"/>
        <v>16</v>
      </c>
      <c r="R46" s="44">
        <f t="shared" si="7"/>
        <v>19</v>
      </c>
      <c r="S46" s="44">
        <f t="shared" si="7"/>
        <v>3</v>
      </c>
      <c r="T46" s="44">
        <f t="shared" si="7"/>
        <v>97</v>
      </c>
      <c r="U46" s="45">
        <f>((T46+Q46+N46-R46)+(O46*2))/E46</f>
        <v>0.77916666666666667</v>
      </c>
      <c r="V46" s="46">
        <v>406</v>
      </c>
      <c r="W46" s="46" t="s">
        <v>81</v>
      </c>
      <c r="X46" s="46" t="s">
        <v>87</v>
      </c>
      <c r="Y46" s="75">
        <v>2115</v>
      </c>
      <c r="Z46" s="47"/>
      <c r="AA46" s="43" t="s">
        <v>158</v>
      </c>
      <c r="AB46" s="78" t="s">
        <v>159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0.39772727272727271</v>
      </c>
      <c r="H47" s="27"/>
      <c r="I47" s="1"/>
      <c r="J47" s="48" t="s">
        <v>42</v>
      </c>
      <c r="K47" s="50">
        <f>J46/K46</f>
        <v>0.79411764705882348</v>
      </c>
      <c r="L47" s="1"/>
      <c r="M47" s="39" t="s">
        <v>43</v>
      </c>
      <c r="N47" s="51">
        <v>11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04D2-64C8-4D76-986E-485561749192}">
  <sheetPr>
    <tabColor rgb="FF92D050"/>
  </sheetPr>
  <dimension ref="A1:AB49"/>
  <sheetViews>
    <sheetView workbookViewId="0">
      <selection activeCell="H18" sqref="H1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178</v>
      </c>
      <c r="K4" s="16" t="s">
        <v>45</v>
      </c>
      <c r="L4" s="17"/>
      <c r="M4" s="18"/>
      <c r="N4" s="19">
        <v>17</v>
      </c>
      <c r="O4" s="19">
        <v>26</v>
      </c>
      <c r="P4" s="19">
        <v>28</v>
      </c>
      <c r="Q4" s="19">
        <v>34</v>
      </c>
      <c r="R4" s="20"/>
      <c r="S4" s="21">
        <f>SUM(N4:R4)</f>
        <v>105</v>
      </c>
      <c r="T4" s="22">
        <v>410</v>
      </c>
    </row>
    <row r="5" spans="1:28" x14ac:dyDescent="0.3">
      <c r="B5" s="1"/>
      <c r="C5" s="6" t="s">
        <v>175</v>
      </c>
      <c r="D5" s="7" t="s">
        <v>6</v>
      </c>
      <c r="E5" s="1"/>
      <c r="F5" s="1"/>
      <c r="G5" s="1"/>
      <c r="J5" s="15" t="s">
        <v>179</v>
      </c>
      <c r="K5" s="16" t="s">
        <v>72</v>
      </c>
      <c r="L5" s="17"/>
      <c r="M5" s="18"/>
      <c r="N5" s="19">
        <v>26</v>
      </c>
      <c r="O5" s="19">
        <v>31</v>
      </c>
      <c r="P5" s="19">
        <v>23</v>
      </c>
      <c r="Q5" s="19">
        <v>36</v>
      </c>
      <c r="R5" s="20"/>
      <c r="S5" s="21">
        <f>SUM(N5:R5)</f>
        <v>116</v>
      </c>
      <c r="T5" s="22">
        <v>410</v>
      </c>
      <c r="U5" s="1"/>
      <c r="V5" s="1"/>
      <c r="W5" s="1"/>
    </row>
    <row r="6" spans="1:28" x14ac:dyDescent="0.3">
      <c r="C6" s="23">
        <v>1832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176</v>
      </c>
      <c r="D7" s="7" t="s">
        <v>8</v>
      </c>
      <c r="G7" s="1"/>
      <c r="S7" s="1"/>
      <c r="T7" s="25" t="s">
        <v>9</v>
      </c>
      <c r="U7" s="1"/>
      <c r="V7" s="26">
        <v>410</v>
      </c>
      <c r="W7" s="1"/>
    </row>
    <row r="8" spans="1:28" x14ac:dyDescent="0.3">
      <c r="B8" s="1"/>
      <c r="C8" s="24" t="s">
        <v>177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0.10972222222222222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117</v>
      </c>
      <c r="D13" s="38">
        <v>32</v>
      </c>
      <c r="E13" s="27">
        <v>38</v>
      </c>
      <c r="F13" s="27">
        <v>10</v>
      </c>
      <c r="G13" s="27">
        <v>23</v>
      </c>
      <c r="H13" s="27"/>
      <c r="I13" s="27"/>
      <c r="J13" s="27">
        <v>1</v>
      </c>
      <c r="K13" s="27">
        <v>3</v>
      </c>
      <c r="L13" s="27">
        <v>4</v>
      </c>
      <c r="M13" s="27">
        <v>4</v>
      </c>
      <c r="N13" s="27">
        <f>SUM(L13:M13)</f>
        <v>8</v>
      </c>
      <c r="O13" s="27">
        <v>3</v>
      </c>
      <c r="P13" s="39">
        <v>5</v>
      </c>
      <c r="Q13" s="27">
        <v>2</v>
      </c>
      <c r="R13" s="27">
        <v>0</v>
      </c>
      <c r="S13" s="27">
        <v>1</v>
      </c>
      <c r="T13" s="27">
        <f>+(F13*2)+J13</f>
        <v>21</v>
      </c>
      <c r="U13" s="40">
        <f>IFERROR(((T13+Q13+N13-R13)+(O13*2))/E13,"")</f>
        <v>0.97368421052631582</v>
      </c>
      <c r="V13" s="22">
        <v>410</v>
      </c>
      <c r="W13" s="22" t="s">
        <v>86</v>
      </c>
      <c r="X13" s="22" t="s">
        <v>82</v>
      </c>
      <c r="Y13" s="74">
        <v>1832</v>
      </c>
      <c r="Z13" s="41"/>
      <c r="AA13" s="1" t="s">
        <v>118</v>
      </c>
      <c r="AB13" s="28" t="s">
        <v>194</v>
      </c>
    </row>
    <row r="14" spans="1:28" x14ac:dyDescent="0.3">
      <c r="A14" s="1" t="s">
        <v>71</v>
      </c>
      <c r="B14" s="1" t="s">
        <v>46</v>
      </c>
      <c r="C14" s="27" t="s">
        <v>47</v>
      </c>
      <c r="D14" s="38">
        <v>50</v>
      </c>
      <c r="E14" s="27">
        <v>35</v>
      </c>
      <c r="F14" s="27">
        <v>5</v>
      </c>
      <c r="G14" s="27">
        <v>8</v>
      </c>
      <c r="H14" s="27"/>
      <c r="I14" s="27"/>
      <c r="J14" s="27">
        <v>2</v>
      </c>
      <c r="K14" s="27">
        <v>2</v>
      </c>
      <c r="L14" s="27">
        <v>9</v>
      </c>
      <c r="M14" s="27">
        <v>8</v>
      </c>
      <c r="N14" s="27">
        <f t="shared" ref="N14:N19" si="0">SUM(L14:M14)</f>
        <v>17</v>
      </c>
      <c r="O14" s="39">
        <v>1</v>
      </c>
      <c r="P14" s="39">
        <v>3</v>
      </c>
      <c r="Q14" s="39">
        <v>2</v>
      </c>
      <c r="R14" s="39">
        <v>2</v>
      </c>
      <c r="S14" s="39">
        <v>0</v>
      </c>
      <c r="T14" s="27">
        <f t="shared" ref="T14:T22" si="1">+(F14*2)+J14</f>
        <v>12</v>
      </c>
      <c r="U14" s="40">
        <f t="shared" ref="U14:U22" si="2">IFERROR(((T14+Q14+N14-R14)+(O14*2))/E14,"")</f>
        <v>0.88571428571428568</v>
      </c>
      <c r="V14" s="22">
        <v>410</v>
      </c>
      <c r="W14" s="22" t="s">
        <v>86</v>
      </c>
      <c r="X14" s="22" t="s">
        <v>82</v>
      </c>
      <c r="Y14" s="74">
        <v>1832</v>
      </c>
      <c r="Z14" s="41"/>
      <c r="AA14" s="1" t="s">
        <v>118</v>
      </c>
      <c r="AB14" s="28" t="s">
        <v>194</v>
      </c>
    </row>
    <row r="15" spans="1:28" x14ac:dyDescent="0.3">
      <c r="A15" s="1" t="s">
        <v>71</v>
      </c>
      <c r="B15" s="1" t="s">
        <v>46</v>
      </c>
      <c r="C15" s="27" t="s">
        <v>48</v>
      </c>
      <c r="D15" s="38">
        <v>40</v>
      </c>
      <c r="E15" s="27">
        <v>23</v>
      </c>
      <c r="F15" s="27">
        <v>2</v>
      </c>
      <c r="G15" s="27">
        <v>8</v>
      </c>
      <c r="H15" s="27"/>
      <c r="I15" s="27"/>
      <c r="J15" s="27">
        <v>0</v>
      </c>
      <c r="K15" s="27">
        <v>0</v>
      </c>
      <c r="L15" s="27">
        <v>3</v>
      </c>
      <c r="M15" s="27">
        <v>2</v>
      </c>
      <c r="N15" s="27">
        <f t="shared" si="0"/>
        <v>5</v>
      </c>
      <c r="O15" s="39">
        <v>1</v>
      </c>
      <c r="P15" s="39">
        <v>4</v>
      </c>
      <c r="Q15" s="39">
        <v>2</v>
      </c>
      <c r="R15" s="39">
        <v>2</v>
      </c>
      <c r="S15" s="39">
        <v>2</v>
      </c>
      <c r="T15" s="27">
        <f t="shared" si="1"/>
        <v>4</v>
      </c>
      <c r="U15" s="40">
        <f t="shared" si="2"/>
        <v>0.47826086956521741</v>
      </c>
      <c r="V15" s="22">
        <v>410</v>
      </c>
      <c r="W15" s="22" t="s">
        <v>86</v>
      </c>
      <c r="X15" s="22" t="s">
        <v>82</v>
      </c>
      <c r="Y15" s="74">
        <v>1832</v>
      </c>
      <c r="Z15" s="41"/>
      <c r="AA15" s="1" t="s">
        <v>118</v>
      </c>
      <c r="AB15" s="28" t="s">
        <v>194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43</v>
      </c>
      <c r="E16" s="27">
        <v>29</v>
      </c>
      <c r="F16" s="27">
        <v>7</v>
      </c>
      <c r="G16" s="27">
        <v>16</v>
      </c>
      <c r="H16" s="27"/>
      <c r="I16" s="27"/>
      <c r="J16" s="27">
        <v>3</v>
      </c>
      <c r="K16" s="27">
        <v>6</v>
      </c>
      <c r="L16" s="27">
        <v>4</v>
      </c>
      <c r="M16" s="27">
        <v>4</v>
      </c>
      <c r="N16" s="27">
        <f t="shared" si="0"/>
        <v>8</v>
      </c>
      <c r="O16" s="39">
        <v>0</v>
      </c>
      <c r="P16" s="39">
        <v>5</v>
      </c>
      <c r="Q16" s="39">
        <v>2</v>
      </c>
      <c r="R16" s="39">
        <v>0</v>
      </c>
      <c r="S16" s="39">
        <v>0</v>
      </c>
      <c r="T16" s="27">
        <f t="shared" si="1"/>
        <v>17</v>
      </c>
      <c r="U16" s="40">
        <f t="shared" si="2"/>
        <v>0.93103448275862066</v>
      </c>
      <c r="V16" s="22">
        <v>410</v>
      </c>
      <c r="W16" s="22" t="s">
        <v>86</v>
      </c>
      <c r="X16" s="22" t="s">
        <v>82</v>
      </c>
      <c r="Y16" s="74">
        <v>1832</v>
      </c>
      <c r="Z16" s="41"/>
      <c r="AA16" s="1" t="s">
        <v>118</v>
      </c>
      <c r="AB16" s="28" t="s">
        <v>194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10</v>
      </c>
      <c r="E17" s="27">
        <v>16</v>
      </c>
      <c r="F17" s="27">
        <v>7</v>
      </c>
      <c r="G17" s="27">
        <v>9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55">
        <v>6</v>
      </c>
      <c r="Q17" s="39">
        <v>1</v>
      </c>
      <c r="R17" s="39">
        <v>1</v>
      </c>
      <c r="S17" s="39">
        <v>0</v>
      </c>
      <c r="T17" s="27">
        <f t="shared" si="1"/>
        <v>14</v>
      </c>
      <c r="U17" s="40">
        <f t="shared" si="2"/>
        <v>0.875</v>
      </c>
      <c r="V17" s="22">
        <v>410</v>
      </c>
      <c r="W17" s="22" t="s">
        <v>86</v>
      </c>
      <c r="X17" s="22" t="s">
        <v>82</v>
      </c>
      <c r="Y17" s="74">
        <v>1832</v>
      </c>
      <c r="Z17" s="41"/>
      <c r="AA17" s="1" t="s">
        <v>118</v>
      </c>
      <c r="AB17" s="28" t="s">
        <v>194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33</v>
      </c>
      <c r="E18" s="27">
        <v>10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1</v>
      </c>
      <c r="R18" s="39">
        <v>0</v>
      </c>
      <c r="S18" s="39">
        <v>0</v>
      </c>
      <c r="T18" s="27">
        <f t="shared" si="1"/>
        <v>2</v>
      </c>
      <c r="U18" s="40">
        <f t="shared" si="2"/>
        <v>0.3</v>
      </c>
      <c r="V18" s="22">
        <v>410</v>
      </c>
      <c r="W18" s="22" t="s">
        <v>86</v>
      </c>
      <c r="X18" s="22" t="s">
        <v>82</v>
      </c>
      <c r="Y18" s="74">
        <v>1832</v>
      </c>
      <c r="Z18" s="41"/>
      <c r="AA18" s="1" t="s">
        <v>118</v>
      </c>
      <c r="AB18" s="28" t="s">
        <v>194</v>
      </c>
    </row>
    <row r="19" spans="1:28" x14ac:dyDescent="0.3">
      <c r="A19" s="1" t="s">
        <v>71</v>
      </c>
      <c r="B19" s="1" t="s">
        <v>46</v>
      </c>
      <c r="C19" s="27" t="s">
        <v>57</v>
      </c>
      <c r="D19" s="38">
        <v>51</v>
      </c>
      <c r="E19" s="27">
        <v>28</v>
      </c>
      <c r="F19" s="27">
        <v>4</v>
      </c>
      <c r="G19" s="27">
        <v>4</v>
      </c>
      <c r="H19" s="27"/>
      <c r="I19" s="27"/>
      <c r="J19" s="27">
        <v>5</v>
      </c>
      <c r="K19" s="27">
        <v>7</v>
      </c>
      <c r="L19" s="27">
        <v>0</v>
      </c>
      <c r="M19" s="27">
        <v>2</v>
      </c>
      <c r="N19" s="27">
        <f t="shared" si="0"/>
        <v>2</v>
      </c>
      <c r="O19" s="39">
        <v>0</v>
      </c>
      <c r="P19" s="55">
        <v>6</v>
      </c>
      <c r="Q19" s="39">
        <v>1</v>
      </c>
      <c r="R19" s="39">
        <v>3</v>
      </c>
      <c r="S19" s="39">
        <v>0</v>
      </c>
      <c r="T19" s="27">
        <f t="shared" si="1"/>
        <v>13</v>
      </c>
      <c r="U19" s="40">
        <f t="shared" si="2"/>
        <v>0.4642857142857143</v>
      </c>
      <c r="V19" s="22">
        <v>410</v>
      </c>
      <c r="W19" s="22" t="s">
        <v>86</v>
      </c>
      <c r="X19" s="22" t="s">
        <v>82</v>
      </c>
      <c r="Y19" s="74">
        <v>1832</v>
      </c>
      <c r="Z19" s="41"/>
      <c r="AA19" s="1" t="s">
        <v>118</v>
      </c>
      <c r="AB19" s="28" t="s">
        <v>194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11</v>
      </c>
      <c r="E20" s="27">
        <v>22</v>
      </c>
      <c r="F20" s="27">
        <v>1</v>
      </c>
      <c r="G20" s="27">
        <v>8</v>
      </c>
      <c r="H20" s="27"/>
      <c r="I20" s="27"/>
      <c r="J20" s="27">
        <v>2</v>
      </c>
      <c r="K20" s="27">
        <v>4</v>
      </c>
      <c r="L20" s="27">
        <v>3</v>
      </c>
      <c r="M20" s="27">
        <v>0</v>
      </c>
      <c r="N20" s="27">
        <f>SUM(L20:M20)</f>
        <v>3</v>
      </c>
      <c r="O20" s="39">
        <v>1</v>
      </c>
      <c r="P20" s="39">
        <v>2</v>
      </c>
      <c r="Q20" s="39">
        <v>0</v>
      </c>
      <c r="R20" s="39">
        <v>4</v>
      </c>
      <c r="S20" s="39">
        <v>0</v>
      </c>
      <c r="T20" s="27">
        <f t="shared" si="1"/>
        <v>4</v>
      </c>
      <c r="U20" s="40">
        <f t="shared" si="2"/>
        <v>0.22727272727272727</v>
      </c>
      <c r="V20" s="22">
        <v>410</v>
      </c>
      <c r="W20" s="22" t="s">
        <v>86</v>
      </c>
      <c r="X20" s="22" t="s">
        <v>82</v>
      </c>
      <c r="Y20" s="74">
        <v>1832</v>
      </c>
      <c r="Z20" s="41"/>
      <c r="AA20" s="1" t="s">
        <v>118</v>
      </c>
      <c r="AB20" s="28" t="s">
        <v>194</v>
      </c>
    </row>
    <row r="21" spans="1:28" x14ac:dyDescent="0.3">
      <c r="A21" s="1" t="s">
        <v>71</v>
      </c>
      <c r="B21" s="1" t="s">
        <v>46</v>
      </c>
      <c r="C21" s="27" t="s">
        <v>58</v>
      </c>
      <c r="D21" s="38">
        <v>22</v>
      </c>
      <c r="E21" s="27">
        <v>20</v>
      </c>
      <c r="F21" s="27">
        <v>4</v>
      </c>
      <c r="G21" s="27">
        <v>11</v>
      </c>
      <c r="H21" s="27"/>
      <c r="I21" s="27"/>
      <c r="J21" s="27">
        <v>4</v>
      </c>
      <c r="K21" s="27">
        <v>6</v>
      </c>
      <c r="L21" s="27">
        <v>5</v>
      </c>
      <c r="M21" s="27">
        <v>1</v>
      </c>
      <c r="N21" s="27">
        <f>SUM(L21:M21)</f>
        <v>6</v>
      </c>
      <c r="O21" s="39">
        <v>2</v>
      </c>
      <c r="P21" s="39">
        <v>3</v>
      </c>
      <c r="Q21" s="39">
        <v>1</v>
      </c>
      <c r="R21" s="39">
        <v>1</v>
      </c>
      <c r="S21" s="39">
        <v>0</v>
      </c>
      <c r="T21" s="27">
        <f t="shared" si="1"/>
        <v>12</v>
      </c>
      <c r="U21" s="40">
        <f t="shared" si="2"/>
        <v>1.1000000000000001</v>
      </c>
      <c r="V21" s="22">
        <v>410</v>
      </c>
      <c r="W21" s="22" t="s">
        <v>86</v>
      </c>
      <c r="X21" s="22" t="s">
        <v>82</v>
      </c>
      <c r="Y21" s="74">
        <v>1832</v>
      </c>
      <c r="Z21" s="41"/>
      <c r="AA21" s="1" t="s">
        <v>118</v>
      </c>
      <c r="AB21" s="28" t="s">
        <v>194</v>
      </c>
    </row>
    <row r="22" spans="1:28" x14ac:dyDescent="0.3">
      <c r="A22" s="1" t="s">
        <v>71</v>
      </c>
      <c r="B22" s="1" t="s">
        <v>46</v>
      </c>
      <c r="C22" s="27" t="s">
        <v>55</v>
      </c>
      <c r="D22" s="38">
        <v>1</v>
      </c>
      <c r="E22" s="27">
        <v>19</v>
      </c>
      <c r="F22" s="27">
        <v>2</v>
      </c>
      <c r="G22" s="27">
        <v>7</v>
      </c>
      <c r="H22" s="27"/>
      <c r="I22" s="27"/>
      <c r="J22" s="27">
        <v>2</v>
      </c>
      <c r="K22" s="27">
        <v>3</v>
      </c>
      <c r="L22" s="27">
        <v>0</v>
      </c>
      <c r="M22" s="27">
        <v>1</v>
      </c>
      <c r="N22" s="27">
        <f>SUM(L22:M22)</f>
        <v>1</v>
      </c>
      <c r="O22" s="39">
        <v>1</v>
      </c>
      <c r="P22" s="39">
        <v>2</v>
      </c>
      <c r="Q22" s="39">
        <v>0</v>
      </c>
      <c r="R22" s="39">
        <v>3</v>
      </c>
      <c r="S22" s="39">
        <v>0</v>
      </c>
      <c r="T22" s="27">
        <f t="shared" si="1"/>
        <v>6</v>
      </c>
      <c r="U22" s="40">
        <f t="shared" si="2"/>
        <v>0.31578947368421051</v>
      </c>
      <c r="V22" s="22">
        <v>410</v>
      </c>
      <c r="W22" s="22" t="s">
        <v>86</v>
      </c>
      <c r="X22" s="22" t="s">
        <v>82</v>
      </c>
      <c r="Y22" s="74">
        <v>1832</v>
      </c>
      <c r="Z22" s="41"/>
      <c r="AA22" s="1" t="s">
        <v>118</v>
      </c>
      <c r="AB22" s="28" t="s">
        <v>194</v>
      </c>
    </row>
    <row r="23" spans="1:28" x14ac:dyDescent="0.3">
      <c r="A23" s="43" t="s">
        <v>71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43</v>
      </c>
      <c r="G23" s="44">
        <f t="shared" si="3"/>
        <v>97</v>
      </c>
      <c r="H23" s="44">
        <f t="shared" si="3"/>
        <v>0</v>
      </c>
      <c r="I23" s="44">
        <f t="shared" si="3"/>
        <v>0</v>
      </c>
      <c r="J23" s="44">
        <f t="shared" si="3"/>
        <v>19</v>
      </c>
      <c r="K23" s="44">
        <f t="shared" si="3"/>
        <v>31</v>
      </c>
      <c r="L23" s="44">
        <f t="shared" si="3"/>
        <v>28</v>
      </c>
      <c r="M23" s="44">
        <f t="shared" si="3"/>
        <v>22</v>
      </c>
      <c r="N23" s="44">
        <f t="shared" si="3"/>
        <v>50</v>
      </c>
      <c r="O23" s="44">
        <f t="shared" si="3"/>
        <v>9</v>
      </c>
      <c r="P23" s="44">
        <f t="shared" si="3"/>
        <v>37</v>
      </c>
      <c r="Q23" s="44">
        <f t="shared" si="3"/>
        <v>12</v>
      </c>
      <c r="R23" s="44">
        <f t="shared" si="3"/>
        <v>16</v>
      </c>
      <c r="S23" s="44">
        <f t="shared" si="3"/>
        <v>3</v>
      </c>
      <c r="T23" s="44">
        <f t="shared" si="3"/>
        <v>105</v>
      </c>
      <c r="U23" s="45">
        <f>((T23+Q23+N23-R23)+(O23*2))/E23</f>
        <v>0.70416666666666672</v>
      </c>
      <c r="V23" s="46">
        <v>410</v>
      </c>
      <c r="W23" s="46" t="s">
        <v>86</v>
      </c>
      <c r="X23" s="46" t="s">
        <v>82</v>
      </c>
      <c r="Y23" s="75">
        <v>1832</v>
      </c>
      <c r="Z23" s="61" t="s">
        <v>432</v>
      </c>
      <c r="AA23" s="43" t="s">
        <v>118</v>
      </c>
      <c r="AB23" s="78" t="s">
        <v>194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0.44329896907216493</v>
      </c>
      <c r="H24" s="27"/>
      <c r="I24" s="1"/>
      <c r="J24" s="48" t="s">
        <v>42</v>
      </c>
      <c r="K24" s="50">
        <f>J23/K23</f>
        <v>0.61290322580645162</v>
      </c>
      <c r="L24" s="1"/>
      <c r="M24" s="39" t="s">
        <v>43</v>
      </c>
      <c r="N24" s="51">
        <v>10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433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12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180</v>
      </c>
      <c r="D35" s="38">
        <v>34</v>
      </c>
      <c r="E35" s="27">
        <v>24</v>
      </c>
      <c r="F35" s="27">
        <v>1</v>
      </c>
      <c r="G35" s="27">
        <v>6</v>
      </c>
      <c r="H35" s="27"/>
      <c r="I35" s="27"/>
      <c r="J35" s="27">
        <v>4</v>
      </c>
      <c r="K35" s="27">
        <v>9</v>
      </c>
      <c r="L35" s="27">
        <v>1</v>
      </c>
      <c r="M35" s="27">
        <v>5</v>
      </c>
      <c r="N35" s="27">
        <f>SUM(L35:M35)</f>
        <v>6</v>
      </c>
      <c r="O35" s="27">
        <v>1</v>
      </c>
      <c r="P35" s="39">
        <v>1</v>
      </c>
      <c r="Q35" s="27">
        <v>1</v>
      </c>
      <c r="R35" s="27">
        <v>0</v>
      </c>
      <c r="S35" s="27">
        <v>2</v>
      </c>
      <c r="T35" s="27">
        <f>(H35*3)+((F35-H35)*2)+J35</f>
        <v>6</v>
      </c>
      <c r="U35" s="40">
        <f>IFERROR(((T35+Q35+N35-R35)+(O35*2))/E35,"")</f>
        <v>0.625</v>
      </c>
      <c r="V35" s="22">
        <v>410</v>
      </c>
      <c r="W35" s="22" t="s">
        <v>81</v>
      </c>
      <c r="X35" s="22" t="s">
        <v>87</v>
      </c>
      <c r="Y35" s="74">
        <v>1832</v>
      </c>
      <c r="Z35" s="41"/>
      <c r="AA35" s="1" t="s">
        <v>181</v>
      </c>
      <c r="AB35" s="28" t="s">
        <v>182</v>
      </c>
    </row>
    <row r="36" spans="1:28" x14ac:dyDescent="0.3">
      <c r="A36" s="1" t="s">
        <v>46</v>
      </c>
      <c r="B36" s="1" t="s">
        <v>71</v>
      </c>
      <c r="C36" s="27" t="s">
        <v>183</v>
      </c>
      <c r="D36" s="38">
        <v>10</v>
      </c>
      <c r="E36" s="27">
        <v>43</v>
      </c>
      <c r="F36" s="27">
        <v>7</v>
      </c>
      <c r="G36" s="27">
        <v>12</v>
      </c>
      <c r="H36" s="27"/>
      <c r="I36" s="27"/>
      <c r="J36" s="27">
        <v>14</v>
      </c>
      <c r="K36" s="27">
        <v>15</v>
      </c>
      <c r="L36" s="27">
        <v>3</v>
      </c>
      <c r="M36" s="27">
        <v>2</v>
      </c>
      <c r="N36" s="27">
        <f t="shared" ref="N36:N41" si="4">SUM(L36:M36)</f>
        <v>5</v>
      </c>
      <c r="O36" s="39">
        <v>2</v>
      </c>
      <c r="P36" s="39">
        <v>3</v>
      </c>
      <c r="Q36" s="39">
        <v>1</v>
      </c>
      <c r="R36" s="39">
        <v>4</v>
      </c>
      <c r="S36" s="39">
        <v>0</v>
      </c>
      <c r="T36" s="39">
        <f t="shared" ref="T36:T41" si="5">(H36*3)+((F36-H36)*2)+J36</f>
        <v>28</v>
      </c>
      <c r="U36" s="40">
        <f t="shared" ref="U36:U46" si="6">IFERROR(((T36+Q36+N36-R36)+(O36*2))/E36,"")</f>
        <v>0.79069767441860461</v>
      </c>
      <c r="V36" s="22">
        <v>410</v>
      </c>
      <c r="W36" s="22" t="s">
        <v>81</v>
      </c>
      <c r="X36" s="22" t="s">
        <v>87</v>
      </c>
      <c r="Y36" s="74">
        <v>1832</v>
      </c>
      <c r="Z36" s="41"/>
      <c r="AA36" s="1" t="s">
        <v>181</v>
      </c>
      <c r="AB36" s="28" t="s">
        <v>182</v>
      </c>
    </row>
    <row r="37" spans="1:28" x14ac:dyDescent="0.3">
      <c r="A37" s="1" t="s">
        <v>46</v>
      </c>
      <c r="B37" s="1" t="s">
        <v>71</v>
      </c>
      <c r="C37" s="27" t="s">
        <v>184</v>
      </c>
      <c r="D37" s="38">
        <v>32</v>
      </c>
      <c r="E37" s="27">
        <v>2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1</v>
      </c>
      <c r="S37" s="39">
        <v>0</v>
      </c>
      <c r="T37" s="39">
        <f t="shared" si="5"/>
        <v>0</v>
      </c>
      <c r="U37" s="90">
        <f t="shared" si="6"/>
        <v>-0.5</v>
      </c>
      <c r="V37" s="22">
        <v>410</v>
      </c>
      <c r="W37" s="22" t="s">
        <v>81</v>
      </c>
      <c r="X37" s="22" t="s">
        <v>87</v>
      </c>
      <c r="Y37" s="74">
        <v>1832</v>
      </c>
      <c r="Z37" s="41"/>
      <c r="AA37" s="1" t="s">
        <v>181</v>
      </c>
      <c r="AB37" s="28" t="s">
        <v>182</v>
      </c>
    </row>
    <row r="38" spans="1:28" x14ac:dyDescent="0.3">
      <c r="A38" s="1" t="s">
        <v>46</v>
      </c>
      <c r="B38" s="1" t="s">
        <v>71</v>
      </c>
      <c r="C38" s="27" t="s">
        <v>185</v>
      </c>
      <c r="D38" s="38">
        <v>14</v>
      </c>
      <c r="E38" s="27">
        <v>12</v>
      </c>
      <c r="F38" s="27">
        <v>4</v>
      </c>
      <c r="G38" s="27">
        <v>7</v>
      </c>
      <c r="H38" s="27"/>
      <c r="I38" s="27"/>
      <c r="J38" s="27">
        <v>3</v>
      </c>
      <c r="K38" s="27">
        <v>8</v>
      </c>
      <c r="L38" s="27">
        <v>1</v>
      </c>
      <c r="M38" s="27">
        <v>1</v>
      </c>
      <c r="N38" s="27">
        <f t="shared" si="4"/>
        <v>2</v>
      </c>
      <c r="O38" s="39">
        <v>0</v>
      </c>
      <c r="P38" s="39">
        <v>2</v>
      </c>
      <c r="Q38" s="39">
        <v>0</v>
      </c>
      <c r="R38" s="39">
        <v>1</v>
      </c>
      <c r="S38" s="39">
        <v>0</v>
      </c>
      <c r="T38" s="39">
        <f t="shared" si="5"/>
        <v>11</v>
      </c>
      <c r="U38" s="40">
        <f t="shared" si="6"/>
        <v>1</v>
      </c>
      <c r="V38" s="22">
        <v>410</v>
      </c>
      <c r="W38" s="22" t="s">
        <v>81</v>
      </c>
      <c r="X38" s="22" t="s">
        <v>87</v>
      </c>
      <c r="Y38" s="74">
        <v>1832</v>
      </c>
      <c r="Z38" s="41"/>
      <c r="AA38" s="1" t="s">
        <v>181</v>
      </c>
      <c r="AB38" s="28" t="s">
        <v>182</v>
      </c>
    </row>
    <row r="39" spans="1:28" x14ac:dyDescent="0.3">
      <c r="A39" s="1" t="s">
        <v>46</v>
      </c>
      <c r="B39" s="1" t="s">
        <v>71</v>
      </c>
      <c r="C39" s="27" t="s">
        <v>186</v>
      </c>
      <c r="D39" s="38">
        <v>30</v>
      </c>
      <c r="E39" s="27">
        <v>5</v>
      </c>
      <c r="F39" s="27">
        <v>0</v>
      </c>
      <c r="G39" s="27">
        <v>1</v>
      </c>
      <c r="H39" s="27"/>
      <c r="I39" s="27"/>
      <c r="J39" s="27">
        <v>0</v>
      </c>
      <c r="K39" s="27">
        <v>0</v>
      </c>
      <c r="L39" s="27">
        <v>0</v>
      </c>
      <c r="M39" s="27">
        <v>1</v>
      </c>
      <c r="N39" s="27">
        <f t="shared" si="4"/>
        <v>1</v>
      </c>
      <c r="O39" s="39">
        <v>0</v>
      </c>
      <c r="P39" s="39">
        <v>1</v>
      </c>
      <c r="Q39" s="39">
        <v>0</v>
      </c>
      <c r="R39" s="39">
        <v>3</v>
      </c>
      <c r="S39" s="39">
        <v>0</v>
      </c>
      <c r="T39" s="39">
        <f t="shared" si="5"/>
        <v>0</v>
      </c>
      <c r="U39" s="90">
        <f t="shared" si="6"/>
        <v>-0.4</v>
      </c>
      <c r="V39" s="22">
        <v>410</v>
      </c>
      <c r="W39" s="22" t="s">
        <v>81</v>
      </c>
      <c r="X39" s="22" t="s">
        <v>87</v>
      </c>
      <c r="Y39" s="74">
        <v>1832</v>
      </c>
      <c r="Z39" s="41"/>
      <c r="AA39" s="1" t="s">
        <v>181</v>
      </c>
      <c r="AB39" s="28" t="s">
        <v>182</v>
      </c>
    </row>
    <row r="40" spans="1:28" x14ac:dyDescent="0.3">
      <c r="A40" s="1" t="s">
        <v>46</v>
      </c>
      <c r="B40" s="1" t="s">
        <v>71</v>
      </c>
      <c r="C40" s="27" t="s">
        <v>187</v>
      </c>
      <c r="D40" s="38">
        <v>44</v>
      </c>
      <c r="E40" s="27">
        <v>3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0</v>
      </c>
      <c r="U40" s="40">
        <f t="shared" si="6"/>
        <v>0</v>
      </c>
      <c r="V40" s="22">
        <v>410</v>
      </c>
      <c r="W40" s="22" t="s">
        <v>81</v>
      </c>
      <c r="X40" s="22" t="s">
        <v>87</v>
      </c>
      <c r="Y40" s="74">
        <v>1832</v>
      </c>
      <c r="Z40" s="41"/>
      <c r="AA40" s="1" t="s">
        <v>181</v>
      </c>
      <c r="AB40" s="28" t="s">
        <v>182</v>
      </c>
    </row>
    <row r="41" spans="1:28" x14ac:dyDescent="0.3">
      <c r="A41" s="1" t="s">
        <v>46</v>
      </c>
      <c r="B41" s="1" t="s">
        <v>71</v>
      </c>
      <c r="C41" s="27" t="s">
        <v>188</v>
      </c>
      <c r="D41" s="38">
        <v>50</v>
      </c>
      <c r="E41" s="27">
        <v>24</v>
      </c>
      <c r="F41" s="27">
        <v>1</v>
      </c>
      <c r="G41" s="27">
        <v>4</v>
      </c>
      <c r="H41" s="27"/>
      <c r="I41" s="27"/>
      <c r="J41" s="27">
        <v>0</v>
      </c>
      <c r="K41" s="27">
        <v>0</v>
      </c>
      <c r="L41" s="27">
        <v>2</v>
      </c>
      <c r="M41" s="27">
        <v>4</v>
      </c>
      <c r="N41" s="27">
        <f t="shared" si="4"/>
        <v>6</v>
      </c>
      <c r="O41" s="39">
        <v>0</v>
      </c>
      <c r="P41" s="39">
        <v>3</v>
      </c>
      <c r="Q41" s="39">
        <v>2</v>
      </c>
      <c r="R41" s="39">
        <v>4</v>
      </c>
      <c r="S41" s="39">
        <v>3</v>
      </c>
      <c r="T41" s="39">
        <f t="shared" si="5"/>
        <v>2</v>
      </c>
      <c r="U41" s="40">
        <f t="shared" si="6"/>
        <v>0.25</v>
      </c>
      <c r="V41" s="22">
        <v>410</v>
      </c>
      <c r="W41" s="22" t="s">
        <v>81</v>
      </c>
      <c r="X41" s="22" t="s">
        <v>87</v>
      </c>
      <c r="Y41" s="74">
        <v>1832</v>
      </c>
      <c r="Z41" s="41"/>
      <c r="AA41" s="1" t="s">
        <v>181</v>
      </c>
      <c r="AB41" s="28" t="s">
        <v>182</v>
      </c>
    </row>
    <row r="42" spans="1:28" x14ac:dyDescent="0.3">
      <c r="A42" s="1" t="s">
        <v>46</v>
      </c>
      <c r="B42" s="1" t="s">
        <v>71</v>
      </c>
      <c r="C42" s="27" t="s">
        <v>189</v>
      </c>
      <c r="D42" s="38">
        <v>20</v>
      </c>
      <c r="E42" s="27">
        <v>2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39">
        <f>(H42*3)+((F42-H42)*2)+J42</f>
        <v>0</v>
      </c>
      <c r="U42" s="40">
        <f t="shared" si="6"/>
        <v>0</v>
      </c>
      <c r="V42" s="22">
        <v>410</v>
      </c>
      <c r="W42" s="22" t="s">
        <v>81</v>
      </c>
      <c r="X42" s="22" t="s">
        <v>87</v>
      </c>
      <c r="Y42" s="74">
        <v>1832</v>
      </c>
      <c r="Z42" s="41"/>
      <c r="AA42" s="1" t="s">
        <v>181</v>
      </c>
      <c r="AB42" s="28" t="s">
        <v>182</v>
      </c>
    </row>
    <row r="43" spans="1:28" x14ac:dyDescent="0.3">
      <c r="A43" s="1" t="s">
        <v>46</v>
      </c>
      <c r="B43" s="1" t="s">
        <v>71</v>
      </c>
      <c r="C43" s="27" t="s">
        <v>190</v>
      </c>
      <c r="D43" s="38">
        <v>24</v>
      </c>
      <c r="E43" s="27">
        <v>35</v>
      </c>
      <c r="F43" s="27">
        <v>7</v>
      </c>
      <c r="G43" s="27">
        <v>12</v>
      </c>
      <c r="H43" s="27"/>
      <c r="I43" s="27"/>
      <c r="J43" s="27">
        <v>2</v>
      </c>
      <c r="K43" s="27">
        <v>6</v>
      </c>
      <c r="L43" s="27">
        <v>2</v>
      </c>
      <c r="M43" s="27">
        <v>4</v>
      </c>
      <c r="N43" s="27">
        <f>SUM(L43:M43)</f>
        <v>6</v>
      </c>
      <c r="O43" s="39">
        <v>4</v>
      </c>
      <c r="P43" s="39">
        <v>3</v>
      </c>
      <c r="Q43" s="39">
        <v>3</v>
      </c>
      <c r="R43" s="39">
        <v>2</v>
      </c>
      <c r="S43" s="39">
        <v>0</v>
      </c>
      <c r="T43" s="39">
        <f>(H43*3)+((F43-H43)*2)+J43</f>
        <v>16</v>
      </c>
      <c r="U43" s="40">
        <f t="shared" si="6"/>
        <v>0.88571428571428568</v>
      </c>
      <c r="V43" s="22">
        <v>410</v>
      </c>
      <c r="W43" s="22" t="s">
        <v>81</v>
      </c>
      <c r="X43" s="22" t="s">
        <v>87</v>
      </c>
      <c r="Y43" s="74">
        <v>1832</v>
      </c>
      <c r="Z43" s="41"/>
      <c r="AA43" s="1" t="s">
        <v>181</v>
      </c>
      <c r="AB43" s="28" t="s">
        <v>182</v>
      </c>
    </row>
    <row r="44" spans="1:28" x14ac:dyDescent="0.3">
      <c r="A44" s="1" t="s">
        <v>46</v>
      </c>
      <c r="B44" s="1" t="s">
        <v>71</v>
      </c>
      <c r="C44" s="27" t="s">
        <v>191</v>
      </c>
      <c r="D44" s="38">
        <v>40</v>
      </c>
      <c r="E44" s="27">
        <v>42</v>
      </c>
      <c r="F44" s="27">
        <v>11</v>
      </c>
      <c r="G44" s="27">
        <v>16</v>
      </c>
      <c r="H44" s="27"/>
      <c r="I44" s="27"/>
      <c r="J44" s="27">
        <v>8</v>
      </c>
      <c r="K44" s="27">
        <v>16</v>
      </c>
      <c r="L44" s="27">
        <v>4</v>
      </c>
      <c r="M44" s="27">
        <v>12</v>
      </c>
      <c r="N44" s="27">
        <f>SUM(L44:M44)</f>
        <v>16</v>
      </c>
      <c r="O44" s="39">
        <v>0</v>
      </c>
      <c r="P44" s="39">
        <v>4</v>
      </c>
      <c r="Q44" s="39">
        <v>1</v>
      </c>
      <c r="R44" s="39">
        <v>6</v>
      </c>
      <c r="S44" s="39">
        <v>0</v>
      </c>
      <c r="T44" s="39">
        <f>(H44*3)+((F44-H44)*2)+J44</f>
        <v>30</v>
      </c>
      <c r="U44" s="40">
        <f t="shared" si="6"/>
        <v>0.97619047619047616</v>
      </c>
      <c r="V44" s="22">
        <v>410</v>
      </c>
      <c r="W44" s="22" t="s">
        <v>81</v>
      </c>
      <c r="X44" s="22" t="s">
        <v>87</v>
      </c>
      <c r="Y44" s="74">
        <v>1832</v>
      </c>
      <c r="Z44" s="41"/>
      <c r="AA44" s="1" t="s">
        <v>181</v>
      </c>
      <c r="AB44" s="28" t="s">
        <v>182</v>
      </c>
    </row>
    <row r="45" spans="1:28" x14ac:dyDescent="0.3">
      <c r="A45" s="1" t="s">
        <v>46</v>
      </c>
      <c r="B45" s="1" t="s">
        <v>71</v>
      </c>
      <c r="C45" s="27" t="s">
        <v>192</v>
      </c>
      <c r="D45" s="38">
        <v>22</v>
      </c>
      <c r="E45" s="27">
        <v>36</v>
      </c>
      <c r="F45" s="27">
        <v>3</v>
      </c>
      <c r="G45" s="27">
        <v>4</v>
      </c>
      <c r="H45" s="27"/>
      <c r="I45" s="27"/>
      <c r="J45" s="27">
        <v>5</v>
      </c>
      <c r="K45" s="27">
        <v>8</v>
      </c>
      <c r="L45" s="27">
        <v>0</v>
      </c>
      <c r="M45" s="27">
        <v>1</v>
      </c>
      <c r="N45" s="27">
        <f>SUM(L45:M45)</f>
        <v>1</v>
      </c>
      <c r="O45" s="39">
        <v>11</v>
      </c>
      <c r="P45" s="39">
        <v>4</v>
      </c>
      <c r="Q45" s="39">
        <v>2</v>
      </c>
      <c r="R45" s="39">
        <v>4</v>
      </c>
      <c r="S45" s="39">
        <v>1</v>
      </c>
      <c r="T45" s="39">
        <f>(H45*3)+((F45-H45)*2)+J45</f>
        <v>11</v>
      </c>
      <c r="U45" s="40">
        <f t="shared" si="6"/>
        <v>0.88888888888888884</v>
      </c>
      <c r="V45" s="22">
        <v>410</v>
      </c>
      <c r="W45" s="22" t="s">
        <v>81</v>
      </c>
      <c r="X45" s="22" t="s">
        <v>87</v>
      </c>
      <c r="Y45" s="74">
        <v>1832</v>
      </c>
      <c r="Z45" s="41"/>
      <c r="AA45" s="1" t="s">
        <v>181</v>
      </c>
      <c r="AB45" s="28" t="s">
        <v>182</v>
      </c>
    </row>
    <row r="46" spans="1:28" x14ac:dyDescent="0.3">
      <c r="A46" s="1" t="s">
        <v>46</v>
      </c>
      <c r="B46" s="1" t="s">
        <v>71</v>
      </c>
      <c r="C46" s="27" t="s">
        <v>193</v>
      </c>
      <c r="D46" s="38">
        <v>42</v>
      </c>
      <c r="E46" s="27">
        <v>12</v>
      </c>
      <c r="F46" s="27">
        <v>3</v>
      </c>
      <c r="G46" s="27">
        <v>5</v>
      </c>
      <c r="H46" s="27">
        <v>0</v>
      </c>
      <c r="I46" s="27">
        <v>1</v>
      </c>
      <c r="J46" s="27">
        <v>6</v>
      </c>
      <c r="K46" s="27">
        <v>10</v>
      </c>
      <c r="L46" s="27">
        <v>1</v>
      </c>
      <c r="M46" s="27">
        <v>0</v>
      </c>
      <c r="N46" s="27">
        <f>SUM(L46:M46)</f>
        <v>1</v>
      </c>
      <c r="O46" s="39">
        <v>4</v>
      </c>
      <c r="P46" s="39">
        <v>0</v>
      </c>
      <c r="Q46" s="39">
        <v>1</v>
      </c>
      <c r="R46" s="39">
        <v>5</v>
      </c>
      <c r="S46" s="39">
        <v>0</v>
      </c>
      <c r="T46" s="39">
        <f>(H46*3)+((F46-H46)*2)+J46</f>
        <v>12</v>
      </c>
      <c r="U46" s="40">
        <f t="shared" si="6"/>
        <v>1.4166666666666667</v>
      </c>
      <c r="V46" s="22">
        <v>410</v>
      </c>
      <c r="W46" s="22" t="s">
        <v>81</v>
      </c>
      <c r="X46" s="22" t="s">
        <v>87</v>
      </c>
      <c r="Y46" s="74">
        <v>1832</v>
      </c>
      <c r="Z46" s="41"/>
      <c r="AA46" s="1" t="s">
        <v>181</v>
      </c>
      <c r="AB46" s="28" t="s">
        <v>182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70</v>
      </c>
      <c r="H47" s="44">
        <f t="shared" si="7"/>
        <v>0</v>
      </c>
      <c r="I47" s="44">
        <f t="shared" si="7"/>
        <v>1</v>
      </c>
      <c r="J47" s="44">
        <f t="shared" si="7"/>
        <v>42</v>
      </c>
      <c r="K47" s="44">
        <f t="shared" si="7"/>
        <v>72</v>
      </c>
      <c r="L47" s="44">
        <f t="shared" si="7"/>
        <v>14</v>
      </c>
      <c r="M47" s="44">
        <f t="shared" si="7"/>
        <v>30</v>
      </c>
      <c r="N47" s="44">
        <f t="shared" si="7"/>
        <v>44</v>
      </c>
      <c r="O47" s="44">
        <f t="shared" si="7"/>
        <v>22</v>
      </c>
      <c r="P47" s="44">
        <f t="shared" si="7"/>
        <v>22</v>
      </c>
      <c r="Q47" s="44">
        <f t="shared" si="7"/>
        <v>11</v>
      </c>
      <c r="R47" s="44">
        <f t="shared" si="7"/>
        <v>30</v>
      </c>
      <c r="S47" s="44">
        <f t="shared" si="7"/>
        <v>6</v>
      </c>
      <c r="T47" s="44">
        <f t="shared" si="7"/>
        <v>116</v>
      </c>
      <c r="U47" s="45">
        <f>((T47+Q47+N47-R47)+(O47*2))/E47</f>
        <v>0.77083333333333337</v>
      </c>
      <c r="V47" s="46">
        <v>410</v>
      </c>
      <c r="W47" s="46" t="s">
        <v>81</v>
      </c>
      <c r="X47" s="46" t="s">
        <v>87</v>
      </c>
      <c r="Y47" s="75">
        <v>1832</v>
      </c>
      <c r="Z47" s="47"/>
      <c r="AA47" s="43" t="s">
        <v>181</v>
      </c>
      <c r="AB47" s="78" t="s">
        <v>182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0.52857142857142858</v>
      </c>
      <c r="H48" s="27"/>
      <c r="I48" s="1"/>
      <c r="J48" s="48" t="s">
        <v>42</v>
      </c>
      <c r="K48" s="50">
        <f>J47/K47</f>
        <v>0.58333333333333337</v>
      </c>
      <c r="L48" s="1"/>
      <c r="M48" s="39" t="s">
        <v>43</v>
      </c>
      <c r="N48" s="51">
        <v>20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71B0-7F11-4F4B-99CF-A7639980B328}">
  <dimension ref="A1:AB50"/>
  <sheetViews>
    <sheetView workbookViewId="0">
      <selection activeCell="B11" sqref="B11"/>
    </sheetView>
  </sheetViews>
  <sheetFormatPr defaultRowHeight="14.4" x14ac:dyDescent="0.3"/>
  <cols>
    <col min="1" max="2" width="6" customWidth="1"/>
    <col min="3" max="3" width="20.8867187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500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256</v>
      </c>
      <c r="K4" s="16" t="str">
        <f>+C11</f>
        <v>San Francisco Pioneers</v>
      </c>
      <c r="L4" s="17"/>
      <c r="M4" s="18"/>
      <c r="N4" s="19">
        <v>17</v>
      </c>
      <c r="O4" s="19">
        <v>24</v>
      </c>
      <c r="P4" s="19">
        <v>14</v>
      </c>
      <c r="Q4" s="19">
        <v>16</v>
      </c>
      <c r="R4" s="20"/>
      <c r="S4" s="21">
        <f>SUM(N4:R4)</f>
        <v>71</v>
      </c>
      <c r="T4" s="97"/>
    </row>
    <row r="5" spans="1:28" x14ac:dyDescent="0.3">
      <c r="B5" s="1"/>
      <c r="C5" s="6" t="s">
        <v>495</v>
      </c>
      <c r="D5" s="7" t="s">
        <v>6</v>
      </c>
      <c r="E5" s="1"/>
      <c r="F5" s="1"/>
      <c r="G5" s="1"/>
      <c r="J5" s="15" t="s">
        <v>496</v>
      </c>
      <c r="K5" s="16" t="str">
        <f>+C32</f>
        <v>Chicago Hustle</v>
      </c>
      <c r="L5" s="17"/>
      <c r="M5" s="18"/>
      <c r="N5" s="19">
        <v>20</v>
      </c>
      <c r="O5" s="19">
        <v>30</v>
      </c>
      <c r="P5" s="19">
        <v>21</v>
      </c>
      <c r="Q5" s="19">
        <v>20</v>
      </c>
      <c r="R5" s="20"/>
      <c r="S5" s="21">
        <f>SUM(N5:R5)</f>
        <v>91</v>
      </c>
      <c r="T5" s="97"/>
      <c r="U5" s="1"/>
      <c r="V5" s="1"/>
      <c r="W5" s="1"/>
    </row>
    <row r="6" spans="1:28" x14ac:dyDescent="0.3">
      <c r="C6" s="96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/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497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40</v>
      </c>
      <c r="E13" s="27"/>
      <c r="F13" s="27">
        <v>2</v>
      </c>
      <c r="G13" s="27"/>
      <c r="H13" s="27"/>
      <c r="I13" s="27"/>
      <c r="J13" s="27">
        <v>2</v>
      </c>
      <c r="K13" s="27">
        <v>2</v>
      </c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6</v>
      </c>
      <c r="U13" s="40" t="str">
        <f>IFERROR(((T13+Q13+N13-R13)+(O13*2))/E13,"")</f>
        <v/>
      </c>
      <c r="V13" s="22" t="s">
        <v>497</v>
      </c>
      <c r="W13" s="22" t="s">
        <v>86</v>
      </c>
      <c r="X13" s="22" t="s">
        <v>82</v>
      </c>
      <c r="Y13" s="74" t="s">
        <v>486</v>
      </c>
      <c r="Z13" s="41"/>
      <c r="AA13" s="1" t="s">
        <v>83</v>
      </c>
      <c r="AB13" s="28" t="s">
        <v>258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32</v>
      </c>
      <c r="E14" s="27"/>
      <c r="F14" s="27">
        <v>1</v>
      </c>
      <c r="G14" s="27"/>
      <c r="H14" s="27"/>
      <c r="I14" s="27"/>
      <c r="J14" s="27">
        <v>2</v>
      </c>
      <c r="K14" s="27">
        <v>3</v>
      </c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2" si="1">+(F14*2)+J14</f>
        <v>4</v>
      </c>
      <c r="U14" s="40" t="str">
        <f t="shared" ref="U14:U22" si="2">IFERROR(((T14+Q14+N14-R14)+(O14*2))/E14,"")</f>
        <v/>
      </c>
      <c r="V14" s="22" t="s">
        <v>497</v>
      </c>
      <c r="W14" s="22" t="s">
        <v>86</v>
      </c>
      <c r="X14" s="22" t="s">
        <v>82</v>
      </c>
      <c r="Y14" s="74" t="s">
        <v>486</v>
      </c>
      <c r="Z14" s="41"/>
      <c r="AA14" s="1" t="s">
        <v>83</v>
      </c>
      <c r="AB14" s="28" t="s">
        <v>258</v>
      </c>
    </row>
    <row r="15" spans="1:28" x14ac:dyDescent="0.3">
      <c r="A15" s="1" t="s">
        <v>73</v>
      </c>
      <c r="B15" s="1" t="s">
        <v>46</v>
      </c>
      <c r="C15" s="27" t="s">
        <v>50</v>
      </c>
      <c r="D15" s="38">
        <v>43</v>
      </c>
      <c r="E15" s="27"/>
      <c r="F15" s="27">
        <v>6</v>
      </c>
      <c r="G15" s="27"/>
      <c r="H15" s="27"/>
      <c r="I15" s="27"/>
      <c r="J15" s="27">
        <v>1</v>
      </c>
      <c r="K15" s="27">
        <v>4</v>
      </c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13</v>
      </c>
      <c r="U15" s="40" t="str">
        <f t="shared" si="2"/>
        <v/>
      </c>
      <c r="V15" s="22" t="s">
        <v>497</v>
      </c>
      <c r="W15" s="22" t="s">
        <v>86</v>
      </c>
      <c r="X15" s="22" t="s">
        <v>82</v>
      </c>
      <c r="Y15" s="74" t="s">
        <v>486</v>
      </c>
      <c r="Z15" s="41"/>
      <c r="AA15" s="1" t="s">
        <v>83</v>
      </c>
      <c r="AB15" s="28" t="s">
        <v>258</v>
      </c>
    </row>
    <row r="16" spans="1:28" x14ac:dyDescent="0.3">
      <c r="A16" s="1" t="s">
        <v>73</v>
      </c>
      <c r="B16" s="1" t="s">
        <v>46</v>
      </c>
      <c r="C16" s="27" t="s">
        <v>51</v>
      </c>
      <c r="D16" s="38">
        <v>10</v>
      </c>
      <c r="E16" s="27"/>
      <c r="F16" s="27">
        <v>0</v>
      </c>
      <c r="G16" s="27"/>
      <c r="H16" s="27"/>
      <c r="I16" s="27"/>
      <c r="J16" s="27">
        <v>4</v>
      </c>
      <c r="K16" s="27">
        <v>6</v>
      </c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4</v>
      </c>
      <c r="U16" s="40" t="str">
        <f t="shared" si="2"/>
        <v/>
      </c>
      <c r="V16" s="22" t="s">
        <v>497</v>
      </c>
      <c r="W16" s="22" t="s">
        <v>86</v>
      </c>
      <c r="X16" s="22" t="s">
        <v>82</v>
      </c>
      <c r="Y16" s="74" t="s">
        <v>486</v>
      </c>
      <c r="Z16" s="41"/>
      <c r="AA16" s="1" t="s">
        <v>83</v>
      </c>
      <c r="AB16" s="28" t="s">
        <v>258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13</v>
      </c>
      <c r="E17" s="27"/>
      <c r="F17" s="27">
        <v>3</v>
      </c>
      <c r="G17" s="27"/>
      <c r="H17" s="27"/>
      <c r="I17" s="27"/>
      <c r="J17" s="27">
        <v>1</v>
      </c>
      <c r="K17" s="27">
        <v>2</v>
      </c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7</v>
      </c>
      <c r="U17" s="40" t="str">
        <f t="shared" si="2"/>
        <v/>
      </c>
      <c r="V17" s="22" t="s">
        <v>497</v>
      </c>
      <c r="W17" s="22" t="s">
        <v>86</v>
      </c>
      <c r="X17" s="22" t="s">
        <v>82</v>
      </c>
      <c r="Y17" s="74" t="s">
        <v>486</v>
      </c>
      <c r="Z17" s="41"/>
      <c r="AA17" s="1" t="s">
        <v>83</v>
      </c>
      <c r="AB17" s="28" t="s">
        <v>258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33</v>
      </c>
      <c r="E18" s="27"/>
      <c r="F18" s="27">
        <v>4</v>
      </c>
      <c r="G18" s="27"/>
      <c r="H18" s="27"/>
      <c r="I18" s="27"/>
      <c r="J18" s="27">
        <v>5</v>
      </c>
      <c r="K18" s="27">
        <v>7</v>
      </c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13</v>
      </c>
      <c r="U18" s="40" t="str">
        <f t="shared" si="2"/>
        <v/>
      </c>
      <c r="V18" s="22" t="s">
        <v>497</v>
      </c>
      <c r="W18" s="22" t="s">
        <v>86</v>
      </c>
      <c r="X18" s="22" t="s">
        <v>82</v>
      </c>
      <c r="Y18" s="74" t="s">
        <v>486</v>
      </c>
      <c r="Z18" s="41"/>
      <c r="AA18" s="1" t="s">
        <v>83</v>
      </c>
      <c r="AB18" s="28" t="s">
        <v>258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11</v>
      </c>
      <c r="E19" s="27"/>
      <c r="F19" s="27">
        <v>1</v>
      </c>
      <c r="G19" s="27"/>
      <c r="H19" s="27"/>
      <c r="I19" s="27"/>
      <c r="J19" s="27">
        <v>9</v>
      </c>
      <c r="K19" s="27">
        <v>10</v>
      </c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11</v>
      </c>
      <c r="U19" s="40" t="str">
        <f t="shared" si="2"/>
        <v/>
      </c>
      <c r="V19" s="22" t="s">
        <v>497</v>
      </c>
      <c r="W19" s="22" t="s">
        <v>86</v>
      </c>
      <c r="X19" s="22" t="s">
        <v>82</v>
      </c>
      <c r="Y19" s="74" t="s">
        <v>486</v>
      </c>
      <c r="Z19" s="41"/>
      <c r="AA19" s="1" t="s">
        <v>83</v>
      </c>
      <c r="AB19" s="28" t="s">
        <v>258</v>
      </c>
    </row>
    <row r="20" spans="1:28" x14ac:dyDescent="0.3">
      <c r="A20" s="1" t="s">
        <v>73</v>
      </c>
      <c r="B20" s="1" t="s">
        <v>46</v>
      </c>
      <c r="C20" s="27" t="s">
        <v>488</v>
      </c>
      <c r="D20" s="38">
        <v>24</v>
      </c>
      <c r="E20" s="27"/>
      <c r="F20" s="27">
        <v>0</v>
      </c>
      <c r="G20" s="27"/>
      <c r="H20" s="27"/>
      <c r="I20" s="27"/>
      <c r="J20" s="27">
        <v>2</v>
      </c>
      <c r="K20" s="27">
        <v>4</v>
      </c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2</v>
      </c>
      <c r="U20" s="40" t="str">
        <f t="shared" si="2"/>
        <v/>
      </c>
      <c r="V20" s="22" t="s">
        <v>497</v>
      </c>
      <c r="W20" s="22" t="s">
        <v>86</v>
      </c>
      <c r="X20" s="22" t="s">
        <v>82</v>
      </c>
      <c r="Y20" s="74" t="s">
        <v>486</v>
      </c>
      <c r="Z20" s="41"/>
      <c r="AA20" s="1" t="s">
        <v>83</v>
      </c>
      <c r="AB20" s="28" t="s">
        <v>258</v>
      </c>
    </row>
    <row r="21" spans="1:28" x14ac:dyDescent="0.3">
      <c r="A21" s="1" t="s">
        <v>73</v>
      </c>
      <c r="B21" s="1" t="s">
        <v>46</v>
      </c>
      <c r="C21" s="27" t="s">
        <v>58</v>
      </c>
      <c r="D21" s="38">
        <v>22</v>
      </c>
      <c r="E21" s="27"/>
      <c r="F21" s="27">
        <v>1</v>
      </c>
      <c r="G21" s="27"/>
      <c r="H21" s="27"/>
      <c r="I21" s="27"/>
      <c r="J21" s="27">
        <v>4</v>
      </c>
      <c r="K21" s="27">
        <v>6</v>
      </c>
      <c r="L21" s="27"/>
      <c r="M21" s="27"/>
      <c r="N21" s="27">
        <f>SUM(L20:M20)</f>
        <v>0</v>
      </c>
      <c r="O21" s="39"/>
      <c r="P21" s="39"/>
      <c r="Q21" s="39"/>
      <c r="R21" s="39"/>
      <c r="S21" s="39"/>
      <c r="T21" s="27">
        <f t="shared" si="1"/>
        <v>6</v>
      </c>
      <c r="U21" s="40" t="str">
        <f t="shared" si="2"/>
        <v/>
      </c>
      <c r="V21" s="22" t="s">
        <v>497</v>
      </c>
      <c r="W21" s="22" t="s">
        <v>86</v>
      </c>
      <c r="X21" s="22" t="s">
        <v>82</v>
      </c>
      <c r="Y21" s="74" t="s">
        <v>486</v>
      </c>
      <c r="Z21" s="41"/>
      <c r="AA21" s="1" t="s">
        <v>83</v>
      </c>
      <c r="AB21" s="28" t="s">
        <v>258</v>
      </c>
    </row>
    <row r="22" spans="1:28" x14ac:dyDescent="0.3">
      <c r="A22" s="1" t="s">
        <v>73</v>
      </c>
      <c r="B22" s="1" t="s">
        <v>46</v>
      </c>
      <c r="C22" s="27" t="s">
        <v>55</v>
      </c>
      <c r="D22" s="38">
        <v>1</v>
      </c>
      <c r="E22" s="27"/>
      <c r="F22" s="27">
        <v>2</v>
      </c>
      <c r="G22" s="27"/>
      <c r="H22" s="27"/>
      <c r="I22" s="27"/>
      <c r="J22" s="27">
        <v>1</v>
      </c>
      <c r="K22" s="27">
        <v>2</v>
      </c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27">
        <f t="shared" si="1"/>
        <v>5</v>
      </c>
      <c r="U22" s="40" t="str">
        <f t="shared" si="2"/>
        <v/>
      </c>
      <c r="V22" s="22" t="s">
        <v>497</v>
      </c>
      <c r="W22" s="22" t="s">
        <v>86</v>
      </c>
      <c r="X22" s="22" t="s">
        <v>82</v>
      </c>
      <c r="Y22" s="74" t="s">
        <v>486</v>
      </c>
      <c r="Z22" s="41"/>
      <c r="AA22" s="1" t="s">
        <v>83</v>
      </c>
      <c r="AB22" s="28" t="s">
        <v>258</v>
      </c>
    </row>
    <row r="23" spans="1:28" x14ac:dyDescent="0.3">
      <c r="A23" s="43" t="s">
        <v>73</v>
      </c>
      <c r="B23" s="43" t="s">
        <v>46</v>
      </c>
      <c r="C23" s="44" t="s">
        <v>40</v>
      </c>
      <c r="D23" s="43"/>
      <c r="E23" s="44">
        <v>240</v>
      </c>
      <c r="F23" s="44">
        <f t="shared" ref="F23:T23" si="3">SUM(F13:F22)</f>
        <v>20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31</v>
      </c>
      <c r="K23" s="44">
        <f t="shared" si="3"/>
        <v>46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71</v>
      </c>
      <c r="U23" s="45">
        <f>((T23+Q23+N23-R23)+(O23*2))/E23</f>
        <v>0.29583333333333334</v>
      </c>
      <c r="V23" s="46" t="s">
        <v>497</v>
      </c>
      <c r="W23" s="46" t="s">
        <v>86</v>
      </c>
      <c r="X23" s="46" t="s">
        <v>82</v>
      </c>
      <c r="Y23" s="75" t="s">
        <v>486</v>
      </c>
      <c r="Z23" s="47"/>
      <c r="AA23" s="43" t="s">
        <v>83</v>
      </c>
      <c r="AB23" s="78" t="s">
        <v>258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0.67391304347826086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74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 t="s">
        <v>498</v>
      </c>
      <c r="AB32" s="7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73</v>
      </c>
      <c r="C34" s="27" t="s">
        <v>380</v>
      </c>
      <c r="D34" s="38">
        <v>30</v>
      </c>
      <c r="E34" s="27"/>
      <c r="F34" s="27">
        <v>1</v>
      </c>
      <c r="G34" s="27"/>
      <c r="H34" s="27"/>
      <c r="I34" s="27"/>
      <c r="J34" s="27">
        <v>0</v>
      </c>
      <c r="K34" s="27">
        <v>0</v>
      </c>
      <c r="L34" s="27"/>
      <c r="M34" s="27"/>
      <c r="N34" s="27">
        <f>SUM(L34:M34)</f>
        <v>0</v>
      </c>
      <c r="O34" s="27"/>
      <c r="P34" s="55"/>
      <c r="Q34" s="27"/>
      <c r="R34" s="27"/>
      <c r="S34" s="27"/>
      <c r="T34" s="27">
        <f>(H34*3)+((F34-H34)*2)+J34</f>
        <v>2</v>
      </c>
      <c r="U34" s="40" t="str">
        <f>IFERROR(((T34+Q34+N34-R34)+(O34*2))/E34,"")</f>
        <v/>
      </c>
      <c r="V34" s="22" t="s">
        <v>498</v>
      </c>
      <c r="W34" s="22" t="s">
        <v>81</v>
      </c>
      <c r="X34" s="22" t="s">
        <v>87</v>
      </c>
      <c r="Y34" s="74" t="s">
        <v>486</v>
      </c>
      <c r="Z34" s="41"/>
      <c r="AA34" s="1" t="s">
        <v>145</v>
      </c>
      <c r="AB34" s="28" t="s">
        <v>499</v>
      </c>
    </row>
    <row r="35" spans="1:28" x14ac:dyDescent="0.3">
      <c r="A35" s="1" t="s">
        <v>46</v>
      </c>
      <c r="B35" s="1" t="s">
        <v>73</v>
      </c>
      <c r="C35" s="27" t="s">
        <v>144</v>
      </c>
      <c r="D35" s="38">
        <v>24</v>
      </c>
      <c r="E35" s="27"/>
      <c r="F35" s="27">
        <v>2</v>
      </c>
      <c r="G35" s="27"/>
      <c r="H35" s="27"/>
      <c r="I35" s="27"/>
      <c r="J35" s="27">
        <v>0</v>
      </c>
      <c r="K35" s="27">
        <v>0</v>
      </c>
      <c r="L35" s="27"/>
      <c r="M35" s="27"/>
      <c r="N35" s="27">
        <f>SUM(L35:M35)</f>
        <v>0</v>
      </c>
      <c r="O35" s="39"/>
      <c r="P35" s="39"/>
      <c r="Q35" s="39"/>
      <c r="R35" s="39"/>
      <c r="S35" s="39"/>
      <c r="T35" s="39">
        <f>(H35*3)+((F35-H35)*2)+J35</f>
        <v>4</v>
      </c>
      <c r="U35" s="40" t="str">
        <f>IFERROR(((T35+Q35+N35-R35)+(O35*2))/E35,"")</f>
        <v/>
      </c>
      <c r="V35" s="22" t="s">
        <v>498</v>
      </c>
      <c r="W35" s="22" t="s">
        <v>81</v>
      </c>
      <c r="X35" s="22" t="s">
        <v>87</v>
      </c>
      <c r="Y35" s="74" t="s">
        <v>486</v>
      </c>
      <c r="Z35" s="41"/>
      <c r="AA35" s="1" t="s">
        <v>145</v>
      </c>
      <c r="AB35" s="28" t="s">
        <v>499</v>
      </c>
    </row>
    <row r="36" spans="1:28" x14ac:dyDescent="0.3">
      <c r="A36" s="1" t="s">
        <v>46</v>
      </c>
      <c r="B36" s="1" t="s">
        <v>73</v>
      </c>
      <c r="C36" s="27" t="s">
        <v>148</v>
      </c>
      <c r="D36" s="38">
        <v>21</v>
      </c>
      <c r="E36" s="27"/>
      <c r="F36" s="27">
        <v>5</v>
      </c>
      <c r="G36" s="27"/>
      <c r="H36" s="27"/>
      <c r="I36" s="27"/>
      <c r="J36" s="27">
        <v>2</v>
      </c>
      <c r="K36" s="27">
        <v>2</v>
      </c>
      <c r="L36" s="27"/>
      <c r="M36" s="27"/>
      <c r="N36" s="27">
        <f>SUM(L36:M36)</f>
        <v>0</v>
      </c>
      <c r="O36" s="39"/>
      <c r="P36" s="39"/>
      <c r="Q36" s="39"/>
      <c r="R36" s="39"/>
      <c r="S36" s="39"/>
      <c r="T36" s="39">
        <f>(H36*3)+((F36-H36)*2)+J36</f>
        <v>12</v>
      </c>
      <c r="U36" s="40" t="str">
        <f>IFERROR(((T36+Q36+N36-R36)+(O36*2))/E36,"")</f>
        <v/>
      </c>
      <c r="V36" s="22" t="s">
        <v>498</v>
      </c>
      <c r="W36" s="22" t="s">
        <v>81</v>
      </c>
      <c r="X36" s="22" t="s">
        <v>87</v>
      </c>
      <c r="Y36" s="74" t="s">
        <v>486</v>
      </c>
      <c r="Z36" s="41"/>
      <c r="AA36" s="1" t="s">
        <v>145</v>
      </c>
      <c r="AB36" s="28" t="s">
        <v>499</v>
      </c>
    </row>
    <row r="37" spans="1:28" x14ac:dyDescent="0.3">
      <c r="A37" s="1" t="s">
        <v>46</v>
      </c>
      <c r="B37" s="1" t="s">
        <v>73</v>
      </c>
      <c r="C37" s="27" t="s">
        <v>149</v>
      </c>
      <c r="D37" s="38">
        <v>15</v>
      </c>
      <c r="E37" s="27"/>
      <c r="F37" s="27">
        <v>0</v>
      </c>
      <c r="G37" s="27"/>
      <c r="H37" s="27"/>
      <c r="I37" s="27"/>
      <c r="J37" s="27">
        <v>7</v>
      </c>
      <c r="K37" s="27">
        <v>8</v>
      </c>
      <c r="L37" s="27"/>
      <c r="M37" s="27"/>
      <c r="N37" s="27">
        <f>SUM(L37:M37)</f>
        <v>0</v>
      </c>
      <c r="O37" s="39"/>
      <c r="P37" s="39"/>
      <c r="Q37" s="39"/>
      <c r="R37" s="39"/>
      <c r="S37" s="39"/>
      <c r="T37" s="39">
        <f>(H37*3)+((F37-H37)*2)+J37</f>
        <v>7</v>
      </c>
      <c r="U37" s="40" t="str">
        <f>IFERROR(((T37+Q37+N37-R37)+(O37*2))/E37,"")</f>
        <v/>
      </c>
      <c r="V37" s="22" t="s">
        <v>498</v>
      </c>
      <c r="W37" s="22" t="s">
        <v>81</v>
      </c>
      <c r="X37" s="22" t="s">
        <v>87</v>
      </c>
      <c r="Y37" s="74" t="s">
        <v>486</v>
      </c>
      <c r="Z37" s="41"/>
      <c r="AA37" s="1" t="s">
        <v>145</v>
      </c>
      <c r="AB37" s="28" t="s">
        <v>499</v>
      </c>
    </row>
    <row r="38" spans="1:28" x14ac:dyDescent="0.3">
      <c r="A38" s="1" t="s">
        <v>46</v>
      </c>
      <c r="B38" s="1" t="s">
        <v>73</v>
      </c>
      <c r="C38" s="27" t="s">
        <v>150</v>
      </c>
      <c r="D38" s="38">
        <v>10</v>
      </c>
      <c r="E38" s="27"/>
      <c r="F38" s="27">
        <v>2</v>
      </c>
      <c r="G38" s="27"/>
      <c r="H38" s="27"/>
      <c r="I38" s="27"/>
      <c r="J38" s="27">
        <v>1</v>
      </c>
      <c r="K38" s="27">
        <v>3</v>
      </c>
      <c r="L38" s="27"/>
      <c r="M38" s="27"/>
      <c r="N38" s="27">
        <f t="shared" ref="N38:N48" si="4">SUM(L38:M38)</f>
        <v>0</v>
      </c>
      <c r="O38" s="39"/>
      <c r="P38" s="39"/>
      <c r="Q38" s="39"/>
      <c r="R38" s="39"/>
      <c r="S38" s="39"/>
      <c r="T38" s="39">
        <f t="shared" ref="T38:T48" si="5">(H38*3)+((F38-H38)*2)+J38</f>
        <v>5</v>
      </c>
      <c r="U38" s="40" t="str">
        <f t="shared" ref="U38:U48" si="6">IFERROR(((T38+Q38+N38-R38)+(O38*2))/E38,"")</f>
        <v/>
      </c>
      <c r="V38" s="22" t="s">
        <v>498</v>
      </c>
      <c r="W38" s="22" t="s">
        <v>81</v>
      </c>
      <c r="X38" s="22" t="s">
        <v>87</v>
      </c>
      <c r="Y38" s="74" t="s">
        <v>486</v>
      </c>
      <c r="Z38" s="41"/>
      <c r="AA38" s="1" t="s">
        <v>145</v>
      </c>
      <c r="AB38" s="28" t="s">
        <v>499</v>
      </c>
    </row>
    <row r="39" spans="1:28" x14ac:dyDescent="0.3">
      <c r="A39" s="1" t="s">
        <v>46</v>
      </c>
      <c r="B39" s="1" t="s">
        <v>73</v>
      </c>
      <c r="C39" s="27" t="s">
        <v>492</v>
      </c>
      <c r="D39" s="38">
        <v>31</v>
      </c>
      <c r="E39" s="27"/>
      <c r="F39" s="27">
        <v>2</v>
      </c>
      <c r="G39" s="27"/>
      <c r="H39" s="27"/>
      <c r="I39" s="27"/>
      <c r="J39" s="27">
        <v>0</v>
      </c>
      <c r="K39" s="27">
        <v>0</v>
      </c>
      <c r="L39" s="27"/>
      <c r="M39" s="27"/>
      <c r="N39" s="27">
        <f t="shared" si="4"/>
        <v>0</v>
      </c>
      <c r="O39" s="39"/>
      <c r="P39" s="39"/>
      <c r="Q39" s="39"/>
      <c r="R39" s="39"/>
      <c r="S39" s="39"/>
      <c r="T39" s="39">
        <f t="shared" si="5"/>
        <v>4</v>
      </c>
      <c r="U39" s="40" t="str">
        <f t="shared" si="6"/>
        <v/>
      </c>
      <c r="V39" s="22" t="s">
        <v>498</v>
      </c>
      <c r="W39" s="22" t="s">
        <v>81</v>
      </c>
      <c r="X39" s="22" t="s">
        <v>87</v>
      </c>
      <c r="Y39" s="74" t="s">
        <v>486</v>
      </c>
      <c r="Z39" s="41"/>
      <c r="AA39" s="1" t="s">
        <v>145</v>
      </c>
      <c r="AB39" s="28" t="s">
        <v>499</v>
      </c>
    </row>
    <row r="40" spans="1:28" x14ac:dyDescent="0.3">
      <c r="A40" s="1" t="s">
        <v>46</v>
      </c>
      <c r="B40" s="1" t="s">
        <v>73</v>
      </c>
      <c r="C40" s="27" t="s">
        <v>151</v>
      </c>
      <c r="D40" s="38">
        <v>14</v>
      </c>
      <c r="E40" s="27"/>
      <c r="F40" s="27">
        <v>3</v>
      </c>
      <c r="G40" s="27"/>
      <c r="H40" s="27"/>
      <c r="I40" s="27"/>
      <c r="J40" s="27">
        <v>2</v>
      </c>
      <c r="K40" s="27">
        <v>2</v>
      </c>
      <c r="L40" s="27"/>
      <c r="M40" s="27"/>
      <c r="N40" s="27">
        <f t="shared" si="4"/>
        <v>0</v>
      </c>
      <c r="O40" s="39"/>
      <c r="P40" s="39"/>
      <c r="Q40" s="39"/>
      <c r="R40" s="39"/>
      <c r="S40" s="39"/>
      <c r="T40" s="39">
        <f t="shared" si="5"/>
        <v>8</v>
      </c>
      <c r="U40" s="40" t="str">
        <f t="shared" si="6"/>
        <v/>
      </c>
      <c r="V40" s="22" t="s">
        <v>498</v>
      </c>
      <c r="W40" s="22" t="s">
        <v>81</v>
      </c>
      <c r="X40" s="22" t="s">
        <v>87</v>
      </c>
      <c r="Y40" s="74" t="s">
        <v>486</v>
      </c>
      <c r="Z40" s="41"/>
      <c r="AA40" s="1" t="s">
        <v>145</v>
      </c>
      <c r="AB40" s="28" t="s">
        <v>499</v>
      </c>
    </row>
    <row r="41" spans="1:28" x14ac:dyDescent="0.3">
      <c r="A41" s="1" t="s">
        <v>46</v>
      </c>
      <c r="B41" s="1" t="s">
        <v>73</v>
      </c>
      <c r="C41" s="27" t="s">
        <v>161</v>
      </c>
      <c r="D41" s="38">
        <v>55</v>
      </c>
      <c r="E41" s="27"/>
      <c r="F41" s="27">
        <v>2</v>
      </c>
      <c r="G41" s="27"/>
      <c r="H41" s="27"/>
      <c r="I41" s="27"/>
      <c r="J41" s="27">
        <v>0</v>
      </c>
      <c r="K41" s="27">
        <v>0</v>
      </c>
      <c r="L41" s="27"/>
      <c r="M41" s="27"/>
      <c r="N41" s="27">
        <f t="shared" si="4"/>
        <v>0</v>
      </c>
      <c r="O41" s="39"/>
      <c r="P41" s="39"/>
      <c r="Q41" s="39"/>
      <c r="R41" s="39"/>
      <c r="S41" s="39"/>
      <c r="T41" s="39">
        <f t="shared" si="5"/>
        <v>4</v>
      </c>
      <c r="U41" s="40" t="str">
        <f t="shared" si="6"/>
        <v/>
      </c>
      <c r="V41" s="22" t="s">
        <v>498</v>
      </c>
      <c r="W41" s="22" t="s">
        <v>81</v>
      </c>
      <c r="X41" s="22" t="s">
        <v>87</v>
      </c>
      <c r="Y41" s="74" t="s">
        <v>486</v>
      </c>
      <c r="Z41" s="41"/>
      <c r="AA41" s="1" t="s">
        <v>145</v>
      </c>
      <c r="AB41" s="28" t="s">
        <v>499</v>
      </c>
    </row>
    <row r="42" spans="1:28" x14ac:dyDescent="0.3">
      <c r="A42" s="1" t="s">
        <v>46</v>
      </c>
      <c r="B42" s="1" t="s">
        <v>73</v>
      </c>
      <c r="C42" s="27" t="s">
        <v>473</v>
      </c>
      <c r="D42" s="38">
        <v>11</v>
      </c>
      <c r="E42" s="27"/>
      <c r="F42" s="27">
        <v>1</v>
      </c>
      <c r="G42" s="27"/>
      <c r="H42" s="27"/>
      <c r="I42" s="27"/>
      <c r="J42" s="27">
        <v>0</v>
      </c>
      <c r="K42" s="27">
        <v>0</v>
      </c>
      <c r="L42" s="27"/>
      <c r="M42" s="27"/>
      <c r="N42" s="27">
        <f t="shared" si="4"/>
        <v>0</v>
      </c>
      <c r="O42" s="39"/>
      <c r="P42" s="39"/>
      <c r="Q42" s="39"/>
      <c r="R42" s="39"/>
      <c r="S42" s="39"/>
      <c r="T42" s="39">
        <f t="shared" si="5"/>
        <v>2</v>
      </c>
      <c r="U42" s="40" t="str">
        <f t="shared" si="6"/>
        <v/>
      </c>
      <c r="V42" s="22" t="s">
        <v>498</v>
      </c>
      <c r="W42" s="22" t="s">
        <v>81</v>
      </c>
      <c r="X42" s="22" t="s">
        <v>87</v>
      </c>
      <c r="Y42" s="74" t="s">
        <v>486</v>
      </c>
      <c r="Z42" s="41"/>
      <c r="AA42" s="1" t="s">
        <v>145</v>
      </c>
      <c r="AB42" s="28" t="s">
        <v>499</v>
      </c>
    </row>
    <row r="43" spans="1:28" x14ac:dyDescent="0.3">
      <c r="A43" s="1" t="s">
        <v>46</v>
      </c>
      <c r="B43" s="1" t="s">
        <v>73</v>
      </c>
      <c r="C43" s="27" t="s">
        <v>153</v>
      </c>
      <c r="D43" s="38">
        <v>26</v>
      </c>
      <c r="E43" s="27"/>
      <c r="F43" s="27">
        <v>1</v>
      </c>
      <c r="G43" s="27"/>
      <c r="H43" s="27"/>
      <c r="I43" s="27"/>
      <c r="J43" s="27">
        <v>2</v>
      </c>
      <c r="K43" s="27">
        <v>3</v>
      </c>
      <c r="L43" s="27"/>
      <c r="M43" s="27"/>
      <c r="N43" s="27">
        <f t="shared" si="4"/>
        <v>0</v>
      </c>
      <c r="O43" s="39"/>
      <c r="P43" s="39"/>
      <c r="Q43" s="39"/>
      <c r="R43" s="39"/>
      <c r="S43" s="39"/>
      <c r="T43" s="39">
        <f t="shared" si="5"/>
        <v>4</v>
      </c>
      <c r="U43" s="40" t="str">
        <f t="shared" si="6"/>
        <v/>
      </c>
      <c r="V43" s="22" t="s">
        <v>498</v>
      </c>
      <c r="W43" s="22" t="s">
        <v>81</v>
      </c>
      <c r="X43" s="22" t="s">
        <v>87</v>
      </c>
      <c r="Y43" s="74" t="s">
        <v>486</v>
      </c>
      <c r="Z43" s="41"/>
      <c r="AA43" s="1" t="s">
        <v>145</v>
      </c>
      <c r="AB43" s="28" t="s">
        <v>499</v>
      </c>
    </row>
    <row r="44" spans="1:28" x14ac:dyDescent="0.3">
      <c r="A44" s="1" t="s">
        <v>46</v>
      </c>
      <c r="B44" s="1" t="s">
        <v>73</v>
      </c>
      <c r="C44" s="27" t="s">
        <v>474</v>
      </c>
      <c r="D44" s="38">
        <v>12</v>
      </c>
      <c r="E44" s="27"/>
      <c r="F44" s="27">
        <v>2</v>
      </c>
      <c r="G44" s="27"/>
      <c r="H44" s="27"/>
      <c r="I44" s="27"/>
      <c r="J44" s="27">
        <v>6</v>
      </c>
      <c r="K44" s="27">
        <v>7</v>
      </c>
      <c r="L44" s="27"/>
      <c r="M44" s="27"/>
      <c r="N44" s="27">
        <f t="shared" si="4"/>
        <v>0</v>
      </c>
      <c r="O44" s="39"/>
      <c r="P44" s="39"/>
      <c r="Q44" s="39"/>
      <c r="R44" s="39"/>
      <c r="S44" s="39"/>
      <c r="T44" s="39">
        <f t="shared" si="5"/>
        <v>10</v>
      </c>
      <c r="U44" s="40" t="str">
        <f t="shared" si="6"/>
        <v/>
      </c>
      <c r="V44" s="22" t="s">
        <v>498</v>
      </c>
      <c r="W44" s="22" t="s">
        <v>81</v>
      </c>
      <c r="X44" s="22" t="s">
        <v>87</v>
      </c>
      <c r="Y44" s="74" t="s">
        <v>486</v>
      </c>
      <c r="Z44" s="41"/>
      <c r="AA44" s="1" t="s">
        <v>145</v>
      </c>
      <c r="AB44" s="28" t="s">
        <v>499</v>
      </c>
    </row>
    <row r="45" spans="1:28" x14ac:dyDescent="0.3">
      <c r="A45" s="1" t="s">
        <v>46</v>
      </c>
      <c r="B45" s="1" t="s">
        <v>73</v>
      </c>
      <c r="C45" s="27" t="s">
        <v>154</v>
      </c>
      <c r="D45" s="38">
        <v>25</v>
      </c>
      <c r="E45" s="27"/>
      <c r="F45" s="27">
        <v>4</v>
      </c>
      <c r="G45" s="27"/>
      <c r="H45" s="27"/>
      <c r="I45" s="27"/>
      <c r="J45" s="27">
        <v>1</v>
      </c>
      <c r="K45" s="27">
        <v>2</v>
      </c>
      <c r="L45" s="27"/>
      <c r="M45" s="27"/>
      <c r="N45" s="27">
        <f t="shared" si="4"/>
        <v>0</v>
      </c>
      <c r="O45" s="39"/>
      <c r="P45" s="39"/>
      <c r="Q45" s="39"/>
      <c r="R45" s="39"/>
      <c r="S45" s="39"/>
      <c r="T45" s="39">
        <f t="shared" si="5"/>
        <v>9</v>
      </c>
      <c r="U45" s="40" t="str">
        <f t="shared" si="6"/>
        <v/>
      </c>
      <c r="V45" s="22" t="s">
        <v>498</v>
      </c>
      <c r="W45" s="22" t="s">
        <v>81</v>
      </c>
      <c r="X45" s="22" t="s">
        <v>87</v>
      </c>
      <c r="Y45" s="74" t="s">
        <v>486</v>
      </c>
      <c r="Z45" s="41"/>
      <c r="AA45" s="1" t="s">
        <v>145</v>
      </c>
      <c r="AB45" s="28" t="s">
        <v>499</v>
      </c>
    </row>
    <row r="46" spans="1:28" x14ac:dyDescent="0.3">
      <c r="A46" s="1" t="s">
        <v>46</v>
      </c>
      <c r="B46" s="1" t="s">
        <v>73</v>
      </c>
      <c r="C46" s="27" t="s">
        <v>155</v>
      </c>
      <c r="D46" s="38">
        <v>42</v>
      </c>
      <c r="F46">
        <v>2</v>
      </c>
      <c r="J46">
        <v>5</v>
      </c>
      <c r="K46">
        <v>9</v>
      </c>
      <c r="N46" s="27">
        <f t="shared" si="4"/>
        <v>0</v>
      </c>
      <c r="O46" s="39"/>
      <c r="P46" s="39"/>
      <c r="Q46" s="39"/>
      <c r="R46" s="39"/>
      <c r="S46" s="39"/>
      <c r="T46" s="39">
        <f t="shared" si="5"/>
        <v>9</v>
      </c>
      <c r="U46" s="40" t="str">
        <f t="shared" si="6"/>
        <v/>
      </c>
      <c r="V46" s="22" t="s">
        <v>498</v>
      </c>
      <c r="W46" s="22" t="s">
        <v>81</v>
      </c>
      <c r="X46" s="22" t="s">
        <v>87</v>
      </c>
      <c r="Y46" s="74" t="s">
        <v>486</v>
      </c>
      <c r="Z46" s="41"/>
      <c r="AA46" s="1" t="s">
        <v>145</v>
      </c>
      <c r="AB46" s="28" t="s">
        <v>499</v>
      </c>
    </row>
    <row r="47" spans="1:28" x14ac:dyDescent="0.3">
      <c r="A47" s="1" t="s">
        <v>46</v>
      </c>
      <c r="B47" s="1" t="s">
        <v>73</v>
      </c>
      <c r="C47" s="27" t="s">
        <v>489</v>
      </c>
      <c r="D47" s="56"/>
      <c r="F47" s="39">
        <v>0</v>
      </c>
      <c r="G47" s="100"/>
      <c r="H47" s="27"/>
      <c r="I47" s="1"/>
      <c r="J47">
        <v>0</v>
      </c>
      <c r="K47">
        <v>0</v>
      </c>
      <c r="L47" s="1"/>
      <c r="M47" s="39"/>
      <c r="N47" s="27">
        <f t="shared" si="4"/>
        <v>0</v>
      </c>
      <c r="O47" s="39"/>
      <c r="P47" s="39"/>
      <c r="Q47" s="39"/>
      <c r="R47" s="39"/>
      <c r="S47" s="39"/>
      <c r="T47" s="39">
        <f t="shared" si="5"/>
        <v>0</v>
      </c>
      <c r="U47" s="40" t="str">
        <f t="shared" si="6"/>
        <v/>
      </c>
      <c r="V47" s="22" t="s">
        <v>498</v>
      </c>
      <c r="W47" s="22" t="s">
        <v>81</v>
      </c>
      <c r="X47" s="22" t="s">
        <v>87</v>
      </c>
      <c r="Y47" s="74" t="s">
        <v>486</v>
      </c>
      <c r="Z47" s="41"/>
      <c r="AA47" s="1" t="s">
        <v>145</v>
      </c>
      <c r="AB47" s="28" t="s">
        <v>499</v>
      </c>
    </row>
    <row r="48" spans="1:28" x14ac:dyDescent="0.3">
      <c r="A48" s="1" t="s">
        <v>46</v>
      </c>
      <c r="B48" s="1" t="s">
        <v>73</v>
      </c>
      <c r="C48" s="27" t="s">
        <v>156</v>
      </c>
      <c r="D48" s="38">
        <v>20</v>
      </c>
      <c r="F48" s="27">
        <v>3</v>
      </c>
      <c r="J48" s="27">
        <v>5</v>
      </c>
      <c r="K48" s="27">
        <v>12</v>
      </c>
      <c r="N48" s="27">
        <f t="shared" si="4"/>
        <v>0</v>
      </c>
      <c r="O48" s="39"/>
      <c r="P48" s="39"/>
      <c r="Q48" s="39"/>
      <c r="R48" s="39"/>
      <c r="S48" s="39"/>
      <c r="T48" s="39">
        <f t="shared" si="5"/>
        <v>11</v>
      </c>
      <c r="U48" s="40" t="str">
        <f t="shared" si="6"/>
        <v/>
      </c>
      <c r="V48" s="22" t="s">
        <v>498</v>
      </c>
      <c r="W48" s="22" t="s">
        <v>81</v>
      </c>
      <c r="X48" s="22" t="s">
        <v>87</v>
      </c>
      <c r="Y48" s="74" t="s">
        <v>486</v>
      </c>
      <c r="Z48" s="41"/>
      <c r="AA48" s="1" t="s">
        <v>145</v>
      </c>
      <c r="AB48" s="28" t="s">
        <v>499</v>
      </c>
    </row>
    <row r="49" spans="1:28" x14ac:dyDescent="0.3">
      <c r="A49" s="43" t="s">
        <v>46</v>
      </c>
      <c r="B49" s="43" t="s">
        <v>73</v>
      </c>
      <c r="C49" s="44" t="s">
        <v>40</v>
      </c>
      <c r="D49" s="43"/>
      <c r="E49" s="44">
        <f>SUM(E34:E48)</f>
        <v>0</v>
      </c>
      <c r="F49" s="44">
        <f t="shared" ref="F49:T49" si="7">SUM(F34:F48)</f>
        <v>30</v>
      </c>
      <c r="G49" s="44">
        <f t="shared" si="7"/>
        <v>0</v>
      </c>
      <c r="H49" s="44">
        <f t="shared" si="7"/>
        <v>0</v>
      </c>
      <c r="I49" s="44">
        <f t="shared" si="7"/>
        <v>0</v>
      </c>
      <c r="J49" s="44">
        <f t="shared" si="7"/>
        <v>31</v>
      </c>
      <c r="K49" s="44">
        <f t="shared" si="7"/>
        <v>48</v>
      </c>
      <c r="L49" s="44">
        <f t="shared" si="7"/>
        <v>0</v>
      </c>
      <c r="M49" s="44">
        <f t="shared" si="7"/>
        <v>0</v>
      </c>
      <c r="N49" s="44">
        <f t="shared" si="7"/>
        <v>0</v>
      </c>
      <c r="O49" s="44">
        <f t="shared" si="7"/>
        <v>0</v>
      </c>
      <c r="P49" s="44">
        <f t="shared" si="7"/>
        <v>0</v>
      </c>
      <c r="Q49" s="44">
        <f t="shared" si="7"/>
        <v>0</v>
      </c>
      <c r="R49" s="44">
        <f t="shared" si="7"/>
        <v>0</v>
      </c>
      <c r="S49" s="44">
        <f t="shared" si="7"/>
        <v>0</v>
      </c>
      <c r="T49" s="44">
        <f t="shared" si="7"/>
        <v>91</v>
      </c>
      <c r="U49" s="45" t="e">
        <f>((T49+Q49+N49-R49)+(O49*2))/E49</f>
        <v>#DIV/0!</v>
      </c>
      <c r="V49" s="46">
        <v>365</v>
      </c>
      <c r="W49" s="46" t="s">
        <v>86</v>
      </c>
      <c r="X49" s="46" t="s">
        <v>87</v>
      </c>
      <c r="Y49" s="75">
        <v>1973</v>
      </c>
      <c r="Z49" s="47"/>
      <c r="AA49" s="43" t="s">
        <v>88</v>
      </c>
      <c r="AB49" s="78" t="s">
        <v>89</v>
      </c>
    </row>
    <row r="50" spans="1:28" x14ac:dyDescent="0.3">
      <c r="F50" s="48" t="s">
        <v>41</v>
      </c>
      <c r="G50" s="49" t="e">
        <f>F49/G49</f>
        <v>#DIV/0!</v>
      </c>
      <c r="H50" s="27"/>
      <c r="I50" s="1"/>
      <c r="J50" s="48" t="s">
        <v>42</v>
      </c>
      <c r="K50" s="50">
        <f>J49/K49</f>
        <v>0.64583333333333337</v>
      </c>
      <c r="L50" s="1"/>
      <c r="M50" s="39" t="s">
        <v>43</v>
      </c>
      <c r="N50" s="5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C3D4-4B20-4123-814F-AEE110C9FE04}">
  <sheetPr>
    <tabColor rgb="FF92D050"/>
  </sheetPr>
  <dimension ref="A1:AB49"/>
  <sheetViews>
    <sheetView workbookViewId="0">
      <selection activeCell="A15" sqref="A15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195</v>
      </c>
      <c r="D4" s="7" t="s">
        <v>5</v>
      </c>
      <c r="E4" s="8"/>
      <c r="F4" s="5"/>
      <c r="G4" s="1"/>
      <c r="J4" s="15" t="s">
        <v>197</v>
      </c>
      <c r="K4" s="16" t="str">
        <f>+C11</f>
        <v>San Francisco Pioneers</v>
      </c>
      <c r="L4" s="17"/>
      <c r="M4" s="18"/>
      <c r="N4" s="19">
        <v>30</v>
      </c>
      <c r="O4" s="19">
        <v>31</v>
      </c>
      <c r="P4" s="19">
        <v>28</v>
      </c>
      <c r="Q4" s="19">
        <v>21</v>
      </c>
      <c r="R4" s="20"/>
      <c r="S4" s="21">
        <f>SUM(N4:R4)</f>
        <v>110</v>
      </c>
      <c r="T4" s="22">
        <v>413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198</v>
      </c>
      <c r="K5" s="16" t="str">
        <f>+C34</f>
        <v>New Orleans Pride</v>
      </c>
      <c r="L5" s="17"/>
      <c r="M5" s="18"/>
      <c r="N5" s="19">
        <v>18</v>
      </c>
      <c r="O5" s="19">
        <v>33</v>
      </c>
      <c r="P5" s="19">
        <v>26</v>
      </c>
      <c r="Q5" s="19">
        <v>22</v>
      </c>
      <c r="R5" s="20"/>
      <c r="S5" s="21">
        <f>SUM(N5:R5)</f>
        <v>99</v>
      </c>
      <c r="T5" s="22">
        <v>413</v>
      </c>
      <c r="U5" s="1"/>
      <c r="V5" s="1"/>
      <c r="W5" s="1"/>
    </row>
    <row r="6" spans="1:28" x14ac:dyDescent="0.3">
      <c r="C6" s="23">
        <v>1465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132</v>
      </c>
      <c r="D7" s="7" t="s">
        <v>8</v>
      </c>
      <c r="G7" s="1"/>
      <c r="S7" s="1"/>
      <c r="T7" s="25" t="s">
        <v>9</v>
      </c>
      <c r="U7" s="1"/>
      <c r="V7" s="26">
        <v>413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117</v>
      </c>
      <c r="D13" s="38">
        <v>32</v>
      </c>
      <c r="E13" s="27">
        <v>39</v>
      </c>
      <c r="F13" s="27">
        <v>6</v>
      </c>
      <c r="G13" s="27">
        <v>24</v>
      </c>
      <c r="H13" s="27"/>
      <c r="I13" s="27"/>
      <c r="J13" s="27">
        <v>16</v>
      </c>
      <c r="K13" s="27">
        <v>18</v>
      </c>
      <c r="L13" s="27">
        <v>0</v>
      </c>
      <c r="M13" s="27">
        <v>3</v>
      </c>
      <c r="N13" s="27">
        <f t="shared" ref="N13:N23" si="0">SUM(L13:M13)</f>
        <v>3</v>
      </c>
      <c r="O13" s="27">
        <v>2</v>
      </c>
      <c r="P13" s="39">
        <v>5</v>
      </c>
      <c r="Q13" s="27">
        <v>3</v>
      </c>
      <c r="R13" s="27">
        <v>7</v>
      </c>
      <c r="S13" s="27">
        <v>1</v>
      </c>
      <c r="T13" s="27">
        <f t="shared" ref="T13:T23" si="1">(H13*3)+((F13-H13)*2)+J13</f>
        <v>28</v>
      </c>
      <c r="U13" s="40">
        <f t="shared" ref="U13:U23" si="2">IFERROR(((T13+Q13+N13-R13)+(O13*2))/E13,"")</f>
        <v>0.79487179487179482</v>
      </c>
      <c r="V13" s="22">
        <v>413</v>
      </c>
      <c r="W13" s="22" t="s">
        <v>81</v>
      </c>
      <c r="X13" s="22" t="s">
        <v>87</v>
      </c>
      <c r="Y13" s="74">
        <v>1465</v>
      </c>
      <c r="Z13" s="41"/>
      <c r="AA13" s="1" t="s">
        <v>118</v>
      </c>
      <c r="AB13" s="28" t="s">
        <v>199</v>
      </c>
    </row>
    <row r="14" spans="1:28" x14ac:dyDescent="0.3">
      <c r="A14" s="1" t="s">
        <v>63</v>
      </c>
      <c r="B14" s="1" t="s">
        <v>46</v>
      </c>
      <c r="C14" s="27" t="s">
        <v>47</v>
      </c>
      <c r="D14" s="38">
        <v>50</v>
      </c>
      <c r="E14" s="27">
        <v>27</v>
      </c>
      <c r="F14" s="27">
        <v>5</v>
      </c>
      <c r="G14" s="27">
        <v>7</v>
      </c>
      <c r="H14" s="27"/>
      <c r="I14" s="27"/>
      <c r="J14" s="27">
        <v>6</v>
      </c>
      <c r="K14" s="27">
        <v>8</v>
      </c>
      <c r="L14" s="27">
        <v>4</v>
      </c>
      <c r="M14" s="27">
        <v>5</v>
      </c>
      <c r="N14" s="27">
        <f t="shared" si="0"/>
        <v>9</v>
      </c>
      <c r="O14" s="39">
        <v>0</v>
      </c>
      <c r="P14" s="39">
        <v>5</v>
      </c>
      <c r="Q14" s="39">
        <v>2</v>
      </c>
      <c r="R14" s="39">
        <v>5</v>
      </c>
      <c r="S14" s="39">
        <v>1</v>
      </c>
      <c r="T14" s="39">
        <f t="shared" si="1"/>
        <v>16</v>
      </c>
      <c r="U14" s="40">
        <f t="shared" si="2"/>
        <v>0.81481481481481477</v>
      </c>
      <c r="V14" s="22">
        <v>413</v>
      </c>
      <c r="W14" s="22" t="s">
        <v>81</v>
      </c>
      <c r="X14" s="22" t="s">
        <v>87</v>
      </c>
      <c r="Y14" s="74">
        <v>1465</v>
      </c>
      <c r="Z14" s="41"/>
      <c r="AA14" s="1" t="s">
        <v>118</v>
      </c>
      <c r="AB14" s="28" t="s">
        <v>199</v>
      </c>
    </row>
    <row r="15" spans="1:28" x14ac:dyDescent="0.3">
      <c r="A15" s="1" t="s">
        <v>63</v>
      </c>
      <c r="B15" s="1" t="s">
        <v>46</v>
      </c>
      <c r="C15" s="27" t="s">
        <v>48</v>
      </c>
      <c r="D15" s="38">
        <v>40</v>
      </c>
      <c r="E15" s="27" t="s">
        <v>523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39"/>
      <c r="U15" s="40"/>
      <c r="V15" s="22">
        <v>413</v>
      </c>
      <c r="W15" s="22" t="s">
        <v>81</v>
      </c>
      <c r="X15" s="22" t="s">
        <v>87</v>
      </c>
      <c r="Y15" s="74">
        <v>1465</v>
      </c>
      <c r="Z15" s="41"/>
      <c r="AA15" s="1" t="s">
        <v>118</v>
      </c>
      <c r="AB15" s="28" t="s">
        <v>199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43</v>
      </c>
      <c r="E16" s="27">
        <v>44</v>
      </c>
      <c r="F16" s="27">
        <v>11</v>
      </c>
      <c r="G16" s="27">
        <v>20</v>
      </c>
      <c r="H16" s="27"/>
      <c r="I16" s="27"/>
      <c r="J16" s="27">
        <v>4</v>
      </c>
      <c r="K16" s="27">
        <v>5</v>
      </c>
      <c r="L16" s="27">
        <v>4</v>
      </c>
      <c r="M16" s="27">
        <v>5</v>
      </c>
      <c r="N16" s="27">
        <f t="shared" si="0"/>
        <v>9</v>
      </c>
      <c r="O16" s="39">
        <v>3</v>
      </c>
      <c r="P16" s="39">
        <v>5</v>
      </c>
      <c r="Q16" s="39">
        <v>1</v>
      </c>
      <c r="R16" s="39">
        <v>4</v>
      </c>
      <c r="S16" s="39">
        <v>0</v>
      </c>
      <c r="T16" s="39">
        <f t="shared" si="1"/>
        <v>26</v>
      </c>
      <c r="U16" s="40">
        <f t="shared" si="2"/>
        <v>0.86363636363636365</v>
      </c>
      <c r="V16" s="22">
        <v>413</v>
      </c>
      <c r="W16" s="22" t="s">
        <v>81</v>
      </c>
      <c r="X16" s="22" t="s">
        <v>87</v>
      </c>
      <c r="Y16" s="74">
        <v>1465</v>
      </c>
      <c r="Z16" s="41"/>
      <c r="AA16" s="1" t="s">
        <v>118</v>
      </c>
      <c r="AB16" s="28" t="s">
        <v>199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10</v>
      </c>
      <c r="E17" s="27">
        <v>28</v>
      </c>
      <c r="F17" s="27">
        <v>5</v>
      </c>
      <c r="G17" s="27">
        <v>10</v>
      </c>
      <c r="H17" s="27"/>
      <c r="I17" s="27"/>
      <c r="J17" s="27">
        <v>3</v>
      </c>
      <c r="K17" s="27">
        <v>4</v>
      </c>
      <c r="L17" s="27">
        <v>1</v>
      </c>
      <c r="M17" s="27">
        <v>4</v>
      </c>
      <c r="N17" s="27">
        <f t="shared" si="0"/>
        <v>5</v>
      </c>
      <c r="O17" s="39">
        <v>8</v>
      </c>
      <c r="P17" s="55">
        <v>6</v>
      </c>
      <c r="Q17" s="39">
        <v>0</v>
      </c>
      <c r="R17" s="39">
        <v>2</v>
      </c>
      <c r="S17" s="39">
        <v>0</v>
      </c>
      <c r="T17" s="39">
        <f t="shared" si="1"/>
        <v>13</v>
      </c>
      <c r="U17" s="40">
        <f t="shared" si="2"/>
        <v>1.1428571428571428</v>
      </c>
      <c r="V17" s="22">
        <v>413</v>
      </c>
      <c r="W17" s="22" t="s">
        <v>81</v>
      </c>
      <c r="X17" s="22" t="s">
        <v>87</v>
      </c>
      <c r="Y17" s="74">
        <v>1465</v>
      </c>
      <c r="Z17" s="41"/>
      <c r="AA17" s="1" t="s">
        <v>118</v>
      </c>
      <c r="AB17" s="28" t="s">
        <v>199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33</v>
      </c>
      <c r="E18" s="27">
        <v>34</v>
      </c>
      <c r="F18" s="27">
        <v>4</v>
      </c>
      <c r="G18" s="27">
        <v>8</v>
      </c>
      <c r="H18" s="27"/>
      <c r="I18" s="27"/>
      <c r="J18" s="27">
        <v>1</v>
      </c>
      <c r="K18" s="27">
        <v>2</v>
      </c>
      <c r="L18" s="27">
        <v>0</v>
      </c>
      <c r="M18" s="27">
        <v>5</v>
      </c>
      <c r="N18" s="27">
        <f t="shared" si="0"/>
        <v>5</v>
      </c>
      <c r="O18" s="39">
        <v>2</v>
      </c>
      <c r="P18" s="39">
        <v>5</v>
      </c>
      <c r="Q18" s="39">
        <v>1</v>
      </c>
      <c r="R18" s="39">
        <v>3</v>
      </c>
      <c r="S18" s="39">
        <v>0</v>
      </c>
      <c r="T18" s="39">
        <f t="shared" si="1"/>
        <v>9</v>
      </c>
      <c r="U18" s="40">
        <f t="shared" si="2"/>
        <v>0.47058823529411764</v>
      </c>
      <c r="V18" s="22">
        <v>413</v>
      </c>
      <c r="W18" s="22" t="s">
        <v>81</v>
      </c>
      <c r="X18" s="22" t="s">
        <v>87</v>
      </c>
      <c r="Y18" s="74">
        <v>1465</v>
      </c>
      <c r="Z18" s="41"/>
      <c r="AA18" s="1" t="s">
        <v>118</v>
      </c>
      <c r="AB18" s="28" t="s">
        <v>199</v>
      </c>
    </row>
    <row r="19" spans="1:28" x14ac:dyDescent="0.3">
      <c r="A19" s="1" t="s">
        <v>63</v>
      </c>
      <c r="B19" s="1" t="s">
        <v>46</v>
      </c>
      <c r="C19" s="27" t="s">
        <v>57</v>
      </c>
      <c r="D19" s="38">
        <v>51</v>
      </c>
      <c r="E19" s="27" t="s">
        <v>523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413</v>
      </c>
      <c r="W19" s="22" t="s">
        <v>81</v>
      </c>
      <c r="X19" s="22" t="s">
        <v>87</v>
      </c>
      <c r="Y19" s="74">
        <v>1465</v>
      </c>
      <c r="Z19" s="41"/>
      <c r="AA19" s="1" t="s">
        <v>118</v>
      </c>
      <c r="AB19" s="28" t="s">
        <v>199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11</v>
      </c>
      <c r="E20" s="27" t="s">
        <v>524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/>
      <c r="V20" s="22">
        <v>413</v>
      </c>
      <c r="W20" s="22" t="s">
        <v>81</v>
      </c>
      <c r="X20" s="22" t="s">
        <v>87</v>
      </c>
      <c r="Y20" s="74">
        <v>1465</v>
      </c>
      <c r="Z20" s="41"/>
      <c r="AA20" s="1" t="s">
        <v>118</v>
      </c>
      <c r="AB20" s="28" t="s">
        <v>199</v>
      </c>
    </row>
    <row r="21" spans="1:28" x14ac:dyDescent="0.3">
      <c r="A21" s="1" t="s">
        <v>63</v>
      </c>
      <c r="B21" s="1" t="s">
        <v>46</v>
      </c>
      <c r="C21" s="27" t="s">
        <v>123</v>
      </c>
      <c r="D21" s="38">
        <v>24</v>
      </c>
      <c r="E21" s="27">
        <v>31</v>
      </c>
      <c r="F21" s="27">
        <v>0</v>
      </c>
      <c r="G21" s="27">
        <v>3</v>
      </c>
      <c r="H21" s="27"/>
      <c r="I21" s="27"/>
      <c r="J21" s="27">
        <v>4</v>
      </c>
      <c r="K21" s="27">
        <v>9</v>
      </c>
      <c r="L21" s="27">
        <v>2</v>
      </c>
      <c r="M21" s="27">
        <v>2</v>
      </c>
      <c r="N21" s="27">
        <f t="shared" si="0"/>
        <v>4</v>
      </c>
      <c r="O21" s="39">
        <v>1</v>
      </c>
      <c r="P21" s="39">
        <v>5</v>
      </c>
      <c r="Q21" s="39">
        <v>2</v>
      </c>
      <c r="R21" s="39">
        <v>1</v>
      </c>
      <c r="S21" s="39">
        <v>0</v>
      </c>
      <c r="T21" s="39">
        <f t="shared" si="1"/>
        <v>4</v>
      </c>
      <c r="U21" s="40">
        <f t="shared" si="2"/>
        <v>0.35483870967741937</v>
      </c>
      <c r="V21" s="22">
        <v>413</v>
      </c>
      <c r="W21" s="22" t="s">
        <v>81</v>
      </c>
      <c r="X21" s="22" t="s">
        <v>87</v>
      </c>
      <c r="Y21" s="74">
        <v>1465</v>
      </c>
      <c r="Z21" s="41"/>
      <c r="AA21" s="1" t="s">
        <v>118</v>
      </c>
      <c r="AB21" s="28" t="s">
        <v>199</v>
      </c>
    </row>
    <row r="22" spans="1:28" x14ac:dyDescent="0.3">
      <c r="A22" s="1" t="s">
        <v>63</v>
      </c>
      <c r="B22" s="1" t="s">
        <v>46</v>
      </c>
      <c r="C22" s="27" t="s">
        <v>58</v>
      </c>
      <c r="D22" s="38">
        <v>22</v>
      </c>
      <c r="E22" s="27" t="s">
        <v>523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413</v>
      </c>
      <c r="W22" s="22" t="s">
        <v>81</v>
      </c>
      <c r="X22" s="22" t="s">
        <v>87</v>
      </c>
      <c r="Y22" s="74">
        <v>1465</v>
      </c>
      <c r="Z22" s="41"/>
      <c r="AA22" s="1" t="s">
        <v>118</v>
      </c>
      <c r="AB22" s="28" t="s">
        <v>199</v>
      </c>
    </row>
    <row r="23" spans="1:28" x14ac:dyDescent="0.3">
      <c r="A23" s="1" t="s">
        <v>63</v>
      </c>
      <c r="B23" s="1" t="s">
        <v>46</v>
      </c>
      <c r="C23" s="27" t="s">
        <v>55</v>
      </c>
      <c r="D23" s="38">
        <v>1</v>
      </c>
      <c r="E23" s="27">
        <v>37</v>
      </c>
      <c r="F23" s="27">
        <v>6</v>
      </c>
      <c r="G23" s="27">
        <v>13</v>
      </c>
      <c r="H23" s="27"/>
      <c r="I23" s="27"/>
      <c r="J23" s="27">
        <v>2</v>
      </c>
      <c r="K23" s="27">
        <v>2</v>
      </c>
      <c r="L23" s="27">
        <v>0</v>
      </c>
      <c r="M23" s="27">
        <v>3</v>
      </c>
      <c r="N23" s="27">
        <f t="shared" si="0"/>
        <v>3</v>
      </c>
      <c r="O23" s="39">
        <v>9</v>
      </c>
      <c r="P23" s="55">
        <v>6</v>
      </c>
      <c r="Q23" s="39">
        <v>1</v>
      </c>
      <c r="R23" s="39">
        <v>4</v>
      </c>
      <c r="S23" s="39">
        <v>0</v>
      </c>
      <c r="T23" s="39">
        <f t="shared" si="1"/>
        <v>14</v>
      </c>
      <c r="U23" s="40">
        <f t="shared" si="2"/>
        <v>0.86486486486486491</v>
      </c>
      <c r="V23" s="22">
        <v>413</v>
      </c>
      <c r="W23" s="22" t="s">
        <v>81</v>
      </c>
      <c r="X23" s="22" t="s">
        <v>87</v>
      </c>
      <c r="Y23" s="74">
        <v>1465</v>
      </c>
      <c r="Z23" s="41"/>
      <c r="AA23" s="1" t="s">
        <v>118</v>
      </c>
      <c r="AB23" s="28" t="s">
        <v>199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37</v>
      </c>
      <c r="G24" s="44">
        <f t="shared" si="3"/>
        <v>85</v>
      </c>
      <c r="H24" s="44">
        <f t="shared" si="3"/>
        <v>0</v>
      </c>
      <c r="I24" s="44">
        <f t="shared" si="3"/>
        <v>0</v>
      </c>
      <c r="J24" s="44">
        <f t="shared" si="3"/>
        <v>36</v>
      </c>
      <c r="K24" s="44">
        <f t="shared" si="3"/>
        <v>48</v>
      </c>
      <c r="L24" s="44">
        <f t="shared" si="3"/>
        <v>11</v>
      </c>
      <c r="M24" s="44">
        <f t="shared" si="3"/>
        <v>27</v>
      </c>
      <c r="N24" s="44">
        <f t="shared" si="3"/>
        <v>38</v>
      </c>
      <c r="O24" s="44">
        <f t="shared" si="3"/>
        <v>25</v>
      </c>
      <c r="P24" s="44">
        <f t="shared" si="3"/>
        <v>37</v>
      </c>
      <c r="Q24" s="44">
        <f t="shared" si="3"/>
        <v>10</v>
      </c>
      <c r="R24" s="44">
        <f t="shared" si="3"/>
        <v>26</v>
      </c>
      <c r="S24" s="44">
        <f t="shared" si="3"/>
        <v>2</v>
      </c>
      <c r="T24" s="44">
        <f t="shared" si="3"/>
        <v>110</v>
      </c>
      <c r="U24" s="45">
        <f>((T24+Q24+N24-R24)+(O24*2))/E24</f>
        <v>0.7583333333333333</v>
      </c>
      <c r="V24" s="46">
        <v>413</v>
      </c>
      <c r="W24" s="46" t="s">
        <v>81</v>
      </c>
      <c r="X24" s="46" t="s">
        <v>87</v>
      </c>
      <c r="Y24" s="75">
        <v>1465</v>
      </c>
      <c r="Z24" s="47"/>
      <c r="AA24" s="43" t="s">
        <v>118</v>
      </c>
      <c r="AB24" s="78" t="s">
        <v>199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0.43529411764705883</v>
      </c>
      <c r="H25" s="27"/>
      <c r="I25" s="1"/>
      <c r="J25" s="48" t="s">
        <v>42</v>
      </c>
      <c r="K25" s="50">
        <f>J24/K24</f>
        <v>0.75</v>
      </c>
      <c r="L25" s="1"/>
      <c r="M25" s="39" t="s">
        <v>43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64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>
        <v>16</v>
      </c>
      <c r="AB34" s="71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4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63</v>
      </c>
      <c r="C36" s="27" t="s">
        <v>202</v>
      </c>
      <c r="D36" s="38">
        <v>32</v>
      </c>
      <c r="E36" s="27">
        <v>30</v>
      </c>
      <c r="F36" s="27">
        <v>2</v>
      </c>
      <c r="G36" s="27">
        <v>6</v>
      </c>
      <c r="H36" s="27"/>
      <c r="I36" s="27"/>
      <c r="J36" s="27">
        <v>4</v>
      </c>
      <c r="K36" s="27">
        <v>9</v>
      </c>
      <c r="L36" s="27">
        <v>5</v>
      </c>
      <c r="M36" s="27">
        <v>4</v>
      </c>
      <c r="N36" s="27">
        <f>SUM(L36:M36)</f>
        <v>9</v>
      </c>
      <c r="O36" s="27">
        <v>0</v>
      </c>
      <c r="P36" s="39">
        <v>5</v>
      </c>
      <c r="Q36" s="27">
        <v>1</v>
      </c>
      <c r="R36" s="27">
        <v>4</v>
      </c>
      <c r="S36" s="27">
        <v>2</v>
      </c>
      <c r="T36" s="27">
        <f>+(F36*2)+J36</f>
        <v>8</v>
      </c>
      <c r="U36" s="40">
        <f>IFERROR(((T36+Q36+N36-R36)+(O36*2))/E36,"")</f>
        <v>0.46666666666666667</v>
      </c>
      <c r="V36" s="22">
        <v>413</v>
      </c>
      <c r="W36" s="22" t="s">
        <v>86</v>
      </c>
      <c r="X36" s="22" t="s">
        <v>82</v>
      </c>
      <c r="Y36" s="74">
        <v>1465</v>
      </c>
      <c r="Z36" s="41"/>
      <c r="AA36" s="1" t="s">
        <v>200</v>
      </c>
      <c r="AB36" s="28" t="s">
        <v>201</v>
      </c>
    </row>
    <row r="37" spans="1:28" x14ac:dyDescent="0.3">
      <c r="A37" s="1" t="s">
        <v>46</v>
      </c>
      <c r="B37" s="1" t="s">
        <v>63</v>
      </c>
      <c r="C37" s="27" t="s">
        <v>203</v>
      </c>
      <c r="D37" s="38">
        <v>10</v>
      </c>
      <c r="E37" s="27">
        <v>39</v>
      </c>
      <c r="F37" s="27">
        <v>3</v>
      </c>
      <c r="G37" s="27">
        <v>5</v>
      </c>
      <c r="H37" s="27"/>
      <c r="I37" s="27"/>
      <c r="J37" s="27">
        <v>8</v>
      </c>
      <c r="K37" s="27">
        <v>10</v>
      </c>
      <c r="L37" s="27">
        <v>1</v>
      </c>
      <c r="M37" s="27">
        <v>3</v>
      </c>
      <c r="N37" s="27">
        <f t="shared" ref="N37:N42" si="4">SUM(L37:M37)</f>
        <v>4</v>
      </c>
      <c r="O37" s="39">
        <v>3</v>
      </c>
      <c r="P37" s="39">
        <v>3</v>
      </c>
      <c r="Q37" s="39">
        <v>3</v>
      </c>
      <c r="R37" s="39">
        <v>6</v>
      </c>
      <c r="S37" s="39">
        <v>0</v>
      </c>
      <c r="T37" s="27">
        <f t="shared" ref="T37:T45" si="5">+(F37*2)+J37</f>
        <v>14</v>
      </c>
      <c r="U37" s="40">
        <f t="shared" ref="U37:U45" si="6">IFERROR(((T37+Q37+N37-R37)+(O37*2))/E37,"")</f>
        <v>0.53846153846153844</v>
      </c>
      <c r="V37" s="22">
        <v>413</v>
      </c>
      <c r="W37" s="22" t="s">
        <v>86</v>
      </c>
      <c r="X37" s="22" t="s">
        <v>82</v>
      </c>
      <c r="Y37" s="74">
        <v>1465</v>
      </c>
      <c r="Z37" s="41"/>
      <c r="AA37" s="1" t="s">
        <v>200</v>
      </c>
      <c r="AB37" s="28" t="s">
        <v>201</v>
      </c>
    </row>
    <row r="38" spans="1:28" x14ac:dyDescent="0.3">
      <c r="A38" s="1" t="s">
        <v>46</v>
      </c>
      <c r="B38" s="1" t="s">
        <v>63</v>
      </c>
      <c r="C38" s="27" t="s">
        <v>204</v>
      </c>
      <c r="D38" s="38">
        <v>44</v>
      </c>
      <c r="E38" s="27">
        <v>20</v>
      </c>
      <c r="F38" s="27">
        <v>2</v>
      </c>
      <c r="G38" s="27">
        <v>11</v>
      </c>
      <c r="H38" s="27"/>
      <c r="I38" s="27"/>
      <c r="J38" s="27">
        <v>0</v>
      </c>
      <c r="K38" s="27">
        <v>0</v>
      </c>
      <c r="L38" s="27">
        <v>0</v>
      </c>
      <c r="M38" s="27">
        <v>4</v>
      </c>
      <c r="N38" s="27">
        <f t="shared" si="4"/>
        <v>4</v>
      </c>
      <c r="O38" s="39">
        <v>1</v>
      </c>
      <c r="P38" s="39">
        <v>5</v>
      </c>
      <c r="Q38" s="39">
        <v>1</v>
      </c>
      <c r="R38" s="39">
        <v>2</v>
      </c>
      <c r="S38" s="39">
        <v>0</v>
      </c>
      <c r="T38" s="27">
        <f t="shared" si="5"/>
        <v>4</v>
      </c>
      <c r="U38" s="40">
        <f t="shared" si="6"/>
        <v>0.45</v>
      </c>
      <c r="V38" s="22">
        <v>413</v>
      </c>
      <c r="W38" s="22" t="s">
        <v>86</v>
      </c>
      <c r="X38" s="22" t="s">
        <v>82</v>
      </c>
      <c r="Y38" s="74">
        <v>1465</v>
      </c>
      <c r="Z38" s="41"/>
      <c r="AA38" s="1" t="s">
        <v>200</v>
      </c>
      <c r="AB38" s="28" t="s">
        <v>201</v>
      </c>
    </row>
    <row r="39" spans="1:28" x14ac:dyDescent="0.3">
      <c r="A39" s="1" t="s">
        <v>46</v>
      </c>
      <c r="B39" s="1" t="s">
        <v>63</v>
      </c>
      <c r="C39" s="27" t="s">
        <v>205</v>
      </c>
      <c r="D39" s="38">
        <v>30</v>
      </c>
      <c r="E39" s="27">
        <v>26</v>
      </c>
      <c r="F39" s="27">
        <v>8</v>
      </c>
      <c r="G39" s="27">
        <v>15</v>
      </c>
      <c r="H39" s="27"/>
      <c r="I39" s="27"/>
      <c r="J39" s="27">
        <v>4</v>
      </c>
      <c r="K39" s="27">
        <v>4</v>
      </c>
      <c r="L39" s="27">
        <v>2</v>
      </c>
      <c r="M39" s="27">
        <v>5</v>
      </c>
      <c r="N39" s="27">
        <f t="shared" si="4"/>
        <v>7</v>
      </c>
      <c r="O39" s="39">
        <v>1</v>
      </c>
      <c r="P39" s="39">
        <v>5</v>
      </c>
      <c r="Q39" s="39">
        <v>0</v>
      </c>
      <c r="R39" s="39">
        <v>4</v>
      </c>
      <c r="S39" s="39">
        <v>0</v>
      </c>
      <c r="T39" s="27">
        <f t="shared" si="5"/>
        <v>20</v>
      </c>
      <c r="U39" s="40">
        <f t="shared" si="6"/>
        <v>0.96153846153846156</v>
      </c>
      <c r="V39" s="22">
        <v>413</v>
      </c>
      <c r="W39" s="22" t="s">
        <v>86</v>
      </c>
      <c r="X39" s="22" t="s">
        <v>82</v>
      </c>
      <c r="Y39" s="74">
        <v>1465</v>
      </c>
      <c r="Z39" s="41"/>
      <c r="AA39" s="1" t="s">
        <v>200</v>
      </c>
      <c r="AB39" s="28" t="s">
        <v>201</v>
      </c>
    </row>
    <row r="40" spans="1:28" x14ac:dyDescent="0.3">
      <c r="A40" s="1" t="s">
        <v>46</v>
      </c>
      <c r="B40" s="1" t="s">
        <v>63</v>
      </c>
      <c r="C40" s="27" t="s">
        <v>206</v>
      </c>
      <c r="D40" s="38">
        <v>11</v>
      </c>
      <c r="E40" s="27">
        <v>22</v>
      </c>
      <c r="F40" s="27">
        <v>1</v>
      </c>
      <c r="G40" s="27">
        <v>3</v>
      </c>
      <c r="H40" s="27"/>
      <c r="I40" s="27"/>
      <c r="J40" s="27">
        <v>4</v>
      </c>
      <c r="K40" s="27">
        <v>4</v>
      </c>
      <c r="L40" s="27">
        <v>0</v>
      </c>
      <c r="M40" s="27">
        <v>7</v>
      </c>
      <c r="N40" s="27">
        <f t="shared" si="4"/>
        <v>7</v>
      </c>
      <c r="O40" s="39">
        <v>5</v>
      </c>
      <c r="P40" s="39">
        <v>0</v>
      </c>
      <c r="Q40" s="39">
        <v>0</v>
      </c>
      <c r="R40" s="39">
        <v>4</v>
      </c>
      <c r="S40" s="39">
        <v>0</v>
      </c>
      <c r="T40" s="27">
        <f t="shared" si="5"/>
        <v>6</v>
      </c>
      <c r="U40" s="40">
        <f t="shared" si="6"/>
        <v>0.86363636363636365</v>
      </c>
      <c r="V40" s="22">
        <v>413</v>
      </c>
      <c r="W40" s="22" t="s">
        <v>86</v>
      </c>
      <c r="X40" s="22" t="s">
        <v>82</v>
      </c>
      <c r="Y40" s="74">
        <v>1465</v>
      </c>
      <c r="Z40" s="41"/>
      <c r="AA40" s="1" t="s">
        <v>200</v>
      </c>
      <c r="AB40" s="28" t="s">
        <v>201</v>
      </c>
    </row>
    <row r="41" spans="1:28" x14ac:dyDescent="0.3">
      <c r="A41" s="1" t="s">
        <v>46</v>
      </c>
      <c r="B41" s="1" t="s">
        <v>63</v>
      </c>
      <c r="C41" s="27" t="s">
        <v>207</v>
      </c>
      <c r="D41" s="38">
        <v>55</v>
      </c>
      <c r="E41" s="27">
        <v>2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0</v>
      </c>
      <c r="U41" s="40">
        <f t="shared" si="6"/>
        <v>0</v>
      </c>
      <c r="V41" s="22">
        <v>413</v>
      </c>
      <c r="W41" s="22" t="s">
        <v>86</v>
      </c>
      <c r="X41" s="22" t="s">
        <v>82</v>
      </c>
      <c r="Y41" s="74">
        <v>1465</v>
      </c>
      <c r="Z41" s="41"/>
      <c r="AA41" s="1" t="s">
        <v>200</v>
      </c>
      <c r="AB41" s="28" t="s">
        <v>201</v>
      </c>
    </row>
    <row r="42" spans="1:28" x14ac:dyDescent="0.3">
      <c r="A42" s="1" t="s">
        <v>46</v>
      </c>
      <c r="B42" s="1" t="s">
        <v>63</v>
      </c>
      <c r="C42" s="27" t="s">
        <v>208</v>
      </c>
      <c r="D42" s="38">
        <v>31</v>
      </c>
      <c r="E42" s="27">
        <v>16</v>
      </c>
      <c r="F42" s="27">
        <v>1</v>
      </c>
      <c r="G42" s="27">
        <v>4</v>
      </c>
      <c r="H42" s="27"/>
      <c r="I42" s="27"/>
      <c r="J42" s="27">
        <v>0</v>
      </c>
      <c r="K42" s="27">
        <v>0</v>
      </c>
      <c r="L42" s="27">
        <v>1</v>
      </c>
      <c r="M42" s="27">
        <v>2</v>
      </c>
      <c r="N42" s="27">
        <f t="shared" si="4"/>
        <v>3</v>
      </c>
      <c r="O42" s="39">
        <v>0</v>
      </c>
      <c r="P42" s="55">
        <v>6</v>
      </c>
      <c r="Q42" s="39">
        <v>2</v>
      </c>
      <c r="R42" s="39">
        <v>2</v>
      </c>
      <c r="S42" s="39">
        <v>0</v>
      </c>
      <c r="T42" s="27">
        <f t="shared" si="5"/>
        <v>2</v>
      </c>
      <c r="U42" s="40">
        <f t="shared" si="6"/>
        <v>0.3125</v>
      </c>
      <c r="V42" s="22">
        <v>413</v>
      </c>
      <c r="W42" s="22" t="s">
        <v>86</v>
      </c>
      <c r="X42" s="22" t="s">
        <v>82</v>
      </c>
      <c r="Y42" s="74">
        <v>1465</v>
      </c>
      <c r="Z42" s="41"/>
      <c r="AA42" s="1" t="s">
        <v>200</v>
      </c>
      <c r="AB42" s="28" t="s">
        <v>201</v>
      </c>
    </row>
    <row r="43" spans="1:28" x14ac:dyDescent="0.3">
      <c r="A43" s="1" t="s">
        <v>46</v>
      </c>
      <c r="B43" s="1" t="s">
        <v>63</v>
      </c>
      <c r="C43" s="27" t="s">
        <v>209</v>
      </c>
      <c r="D43" s="38">
        <v>33</v>
      </c>
      <c r="E43" s="27">
        <v>23</v>
      </c>
      <c r="F43" s="27">
        <v>3</v>
      </c>
      <c r="G43" s="27">
        <v>9</v>
      </c>
      <c r="H43" s="27"/>
      <c r="I43" s="27"/>
      <c r="J43" s="27">
        <v>2</v>
      </c>
      <c r="K43" s="27">
        <v>2</v>
      </c>
      <c r="L43" s="27">
        <v>2</v>
      </c>
      <c r="M43" s="27">
        <v>5</v>
      </c>
      <c r="N43" s="27">
        <f>SUM(L43:M43)</f>
        <v>7</v>
      </c>
      <c r="O43" s="39">
        <v>0</v>
      </c>
      <c r="P43" s="39">
        <v>0</v>
      </c>
      <c r="Q43" s="39">
        <v>0</v>
      </c>
      <c r="R43" s="39">
        <v>2</v>
      </c>
      <c r="S43" s="39">
        <v>1</v>
      </c>
      <c r="T43" s="27">
        <f t="shared" si="5"/>
        <v>8</v>
      </c>
      <c r="U43" s="40">
        <f t="shared" si="6"/>
        <v>0.56521739130434778</v>
      </c>
      <c r="V43" s="22">
        <v>413</v>
      </c>
      <c r="W43" s="22" t="s">
        <v>86</v>
      </c>
      <c r="X43" s="22" t="s">
        <v>82</v>
      </c>
      <c r="Y43" s="74">
        <v>1465</v>
      </c>
      <c r="Z43" s="41"/>
      <c r="AA43" s="1" t="s">
        <v>200</v>
      </c>
      <c r="AB43" s="28" t="s">
        <v>201</v>
      </c>
    </row>
    <row r="44" spans="1:28" x14ac:dyDescent="0.3">
      <c r="A44" s="1" t="s">
        <v>46</v>
      </c>
      <c r="B44" s="1" t="s">
        <v>63</v>
      </c>
      <c r="C44" s="27" t="s">
        <v>210</v>
      </c>
      <c r="D44" s="38">
        <v>23</v>
      </c>
      <c r="E44" s="27">
        <v>35</v>
      </c>
      <c r="F44" s="27">
        <v>9</v>
      </c>
      <c r="G44" s="27">
        <v>15</v>
      </c>
      <c r="H44" s="27"/>
      <c r="I44" s="27"/>
      <c r="J44" s="27">
        <v>2</v>
      </c>
      <c r="K44" s="27">
        <v>5</v>
      </c>
      <c r="L44" s="27">
        <v>1</v>
      </c>
      <c r="M44" s="27">
        <v>2</v>
      </c>
      <c r="N44" s="27">
        <f>SUM(L44:M44)</f>
        <v>3</v>
      </c>
      <c r="O44" s="39">
        <v>2</v>
      </c>
      <c r="P44" s="55">
        <v>6</v>
      </c>
      <c r="Q44" s="39">
        <v>2</v>
      </c>
      <c r="R44" s="39">
        <v>10</v>
      </c>
      <c r="S44" s="39">
        <v>0</v>
      </c>
      <c r="T44" s="27">
        <f t="shared" si="5"/>
        <v>20</v>
      </c>
      <c r="U44" s="40">
        <f t="shared" si="6"/>
        <v>0.54285714285714282</v>
      </c>
      <c r="V44" s="22">
        <v>413</v>
      </c>
      <c r="W44" s="22" t="s">
        <v>86</v>
      </c>
      <c r="X44" s="22" t="s">
        <v>82</v>
      </c>
      <c r="Y44" s="74">
        <v>1465</v>
      </c>
      <c r="Z44" s="41"/>
      <c r="AA44" s="1" t="s">
        <v>200</v>
      </c>
      <c r="AB44" s="28" t="s">
        <v>201</v>
      </c>
    </row>
    <row r="45" spans="1:28" x14ac:dyDescent="0.3">
      <c r="A45" s="1" t="s">
        <v>46</v>
      </c>
      <c r="B45" s="1" t="s">
        <v>63</v>
      </c>
      <c r="C45" s="27" t="s">
        <v>211</v>
      </c>
      <c r="D45" s="38">
        <v>22</v>
      </c>
      <c r="E45" s="27">
        <v>27</v>
      </c>
      <c r="F45" s="27">
        <v>6</v>
      </c>
      <c r="G45" s="27">
        <v>9</v>
      </c>
      <c r="H45" s="27">
        <v>0</v>
      </c>
      <c r="I45" s="27">
        <v>1</v>
      </c>
      <c r="J45" s="27">
        <v>5</v>
      </c>
      <c r="K45" s="27">
        <v>6</v>
      </c>
      <c r="L45" s="27">
        <v>3</v>
      </c>
      <c r="M45" s="27">
        <v>11</v>
      </c>
      <c r="N45" s="27">
        <f>SUM(L45:M45)</f>
        <v>14</v>
      </c>
      <c r="O45" s="39">
        <v>1</v>
      </c>
      <c r="P45" s="39">
        <v>5</v>
      </c>
      <c r="Q45" s="39">
        <v>0</v>
      </c>
      <c r="R45" s="39">
        <v>1</v>
      </c>
      <c r="S45" s="39">
        <v>0</v>
      </c>
      <c r="T45" s="27">
        <f t="shared" si="5"/>
        <v>17</v>
      </c>
      <c r="U45" s="40">
        <f t="shared" si="6"/>
        <v>1.1851851851851851</v>
      </c>
      <c r="V45" s="22">
        <v>413</v>
      </c>
      <c r="W45" s="22" t="s">
        <v>86</v>
      </c>
      <c r="X45" s="22" t="s">
        <v>82</v>
      </c>
      <c r="Y45" s="74">
        <v>1465</v>
      </c>
      <c r="Z45" s="41"/>
      <c r="AA45" s="1" t="s">
        <v>200</v>
      </c>
      <c r="AB45" s="28" t="s">
        <v>201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SUM(E36:E45)</f>
        <v>240</v>
      </c>
      <c r="F46" s="44">
        <f t="shared" si="7"/>
        <v>35</v>
      </c>
      <c r="G46" s="44">
        <f t="shared" si="7"/>
        <v>77</v>
      </c>
      <c r="H46" s="44">
        <f t="shared" si="7"/>
        <v>0</v>
      </c>
      <c r="I46" s="44">
        <f t="shared" si="7"/>
        <v>1</v>
      </c>
      <c r="J46" s="44">
        <f t="shared" si="7"/>
        <v>29</v>
      </c>
      <c r="K46" s="44">
        <f t="shared" si="7"/>
        <v>40</v>
      </c>
      <c r="L46" s="44">
        <f t="shared" si="7"/>
        <v>15</v>
      </c>
      <c r="M46" s="44">
        <f t="shared" si="7"/>
        <v>43</v>
      </c>
      <c r="N46" s="44">
        <f t="shared" si="7"/>
        <v>58</v>
      </c>
      <c r="O46" s="44">
        <f t="shared" si="7"/>
        <v>13</v>
      </c>
      <c r="P46" s="44">
        <f t="shared" si="7"/>
        <v>35</v>
      </c>
      <c r="Q46" s="44">
        <f t="shared" si="7"/>
        <v>9</v>
      </c>
      <c r="R46" s="44">
        <f t="shared" si="7"/>
        <v>35</v>
      </c>
      <c r="S46" s="44">
        <f t="shared" si="7"/>
        <v>3</v>
      </c>
      <c r="T46" s="44">
        <f t="shared" si="7"/>
        <v>99</v>
      </c>
      <c r="U46" s="45">
        <f>((T46+Q46+N46-R46)+(O46*2))/E46</f>
        <v>0.65416666666666667</v>
      </c>
      <c r="V46" s="46">
        <v>413</v>
      </c>
      <c r="W46" s="46" t="s">
        <v>86</v>
      </c>
      <c r="X46" s="46" t="s">
        <v>82</v>
      </c>
      <c r="Y46" s="75">
        <v>1465</v>
      </c>
      <c r="Z46" s="61" t="s">
        <v>434</v>
      </c>
      <c r="AA46" s="43" t="s">
        <v>200</v>
      </c>
      <c r="AB46" s="81" t="s">
        <v>201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0.45454545454545453</v>
      </c>
      <c r="H47" s="27"/>
      <c r="I47" s="1"/>
      <c r="J47" s="48" t="s">
        <v>42</v>
      </c>
      <c r="K47" s="50">
        <f>J46/K46</f>
        <v>0.72499999999999998</v>
      </c>
      <c r="L47" s="1"/>
      <c r="M47" s="39" t="s">
        <v>43</v>
      </c>
      <c r="N47" s="51">
        <v>1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435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ortState xmlns:xlrd2="http://schemas.microsoft.com/office/spreadsheetml/2017/richdata2" ref="C13:AB23">
    <sortCondition ref="C13:C2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5D41-D1EC-4841-84D0-A03961C09F21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291</v>
      </c>
      <c r="D4" s="7" t="s">
        <v>5</v>
      </c>
      <c r="E4" s="8"/>
      <c r="F4" s="5"/>
      <c r="G4" s="1"/>
      <c r="J4" s="15" t="s">
        <v>297</v>
      </c>
      <c r="K4" s="16" t="s">
        <v>45</v>
      </c>
      <c r="L4" s="17"/>
      <c r="M4" s="18"/>
      <c r="N4" s="19">
        <v>28</v>
      </c>
      <c r="O4" s="19">
        <v>25</v>
      </c>
      <c r="P4" s="19">
        <v>23</v>
      </c>
      <c r="Q4" s="19">
        <v>17</v>
      </c>
      <c r="R4" s="20"/>
      <c r="S4" s="21">
        <f>SUM(N4:R4)</f>
        <v>93</v>
      </c>
      <c r="T4" s="22">
        <v>415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298</v>
      </c>
      <c r="K5" s="16" t="s">
        <v>74</v>
      </c>
      <c r="L5" s="17"/>
      <c r="M5" s="18"/>
      <c r="N5" s="19">
        <v>11</v>
      </c>
      <c r="O5" s="19">
        <v>26</v>
      </c>
      <c r="P5" s="19">
        <v>17</v>
      </c>
      <c r="Q5" s="19">
        <v>33</v>
      </c>
      <c r="R5" s="20"/>
      <c r="S5" s="21">
        <f>SUM(N5:R5)</f>
        <v>87</v>
      </c>
      <c r="T5" s="22">
        <v>415</v>
      </c>
      <c r="U5" s="1"/>
      <c r="V5" s="1"/>
      <c r="W5" s="1"/>
    </row>
    <row r="6" spans="1:28" x14ac:dyDescent="0.3">
      <c r="C6" s="23">
        <v>1822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415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117</v>
      </c>
      <c r="D13" s="38">
        <v>32</v>
      </c>
      <c r="E13" s="27">
        <v>44</v>
      </c>
      <c r="F13" s="27">
        <v>10</v>
      </c>
      <c r="G13" s="27">
        <v>24</v>
      </c>
      <c r="H13" s="27"/>
      <c r="I13" s="27"/>
      <c r="J13" s="27">
        <v>10</v>
      </c>
      <c r="K13" s="27">
        <v>12</v>
      </c>
      <c r="L13" s="87"/>
      <c r="M13" s="27">
        <v>6</v>
      </c>
      <c r="N13" s="27">
        <f t="shared" ref="N13:N18" si="0">SUM(L13:M13)</f>
        <v>6</v>
      </c>
      <c r="O13" s="27">
        <v>2</v>
      </c>
      <c r="P13" s="39">
        <v>1</v>
      </c>
      <c r="Q13" s="87"/>
      <c r="R13" s="87"/>
      <c r="S13" s="87"/>
      <c r="T13" s="27">
        <f>+(F13*2)+J13</f>
        <v>30</v>
      </c>
      <c r="U13" s="40">
        <f>IFERROR(((T13+Q13+N13-R13)+(O13*2))/E13,"")</f>
        <v>0.90909090909090906</v>
      </c>
      <c r="V13" s="22">
        <v>415</v>
      </c>
      <c r="W13" s="22" t="s">
        <v>81</v>
      </c>
      <c r="X13" s="22" t="s">
        <v>87</v>
      </c>
      <c r="Y13" s="74">
        <v>1822</v>
      </c>
      <c r="Z13" s="41"/>
      <c r="AA13" s="1" t="s">
        <v>118</v>
      </c>
      <c r="AB13" s="28" t="s">
        <v>299</v>
      </c>
    </row>
    <row r="14" spans="1:28" x14ac:dyDescent="0.3">
      <c r="A14" s="1" t="s">
        <v>73</v>
      </c>
      <c r="B14" s="1" t="s">
        <v>46</v>
      </c>
      <c r="C14" s="27" t="s">
        <v>47</v>
      </c>
      <c r="D14" s="38">
        <v>50</v>
      </c>
      <c r="E14" s="27">
        <v>20</v>
      </c>
      <c r="F14" s="27">
        <v>0</v>
      </c>
      <c r="G14" s="27">
        <v>2</v>
      </c>
      <c r="H14" s="27"/>
      <c r="I14" s="27"/>
      <c r="J14" s="27">
        <v>0</v>
      </c>
      <c r="K14" s="27">
        <v>0</v>
      </c>
      <c r="L14" s="87"/>
      <c r="M14" s="27">
        <v>7</v>
      </c>
      <c r="N14" s="27">
        <f t="shared" si="0"/>
        <v>7</v>
      </c>
      <c r="O14" s="39">
        <v>0</v>
      </c>
      <c r="P14" s="55">
        <v>6</v>
      </c>
      <c r="Q14" s="88"/>
      <c r="R14" s="88"/>
      <c r="S14" s="88"/>
      <c r="T14" s="27">
        <f t="shared" ref="T14:T22" si="1">+(F14*2)+J14</f>
        <v>0</v>
      </c>
      <c r="U14" s="40">
        <f t="shared" ref="U14:U22" si="2">IFERROR(((T14+Q14+N14-R14)+(O14*2))/E14,"")</f>
        <v>0.35</v>
      </c>
      <c r="V14" s="22">
        <v>415</v>
      </c>
      <c r="W14" s="22" t="s">
        <v>81</v>
      </c>
      <c r="X14" s="22" t="s">
        <v>87</v>
      </c>
      <c r="Y14" s="74">
        <v>1822</v>
      </c>
      <c r="Z14" s="41" t="s">
        <v>391</v>
      </c>
      <c r="AA14" s="1" t="s">
        <v>118</v>
      </c>
      <c r="AB14" s="28" t="s">
        <v>299</v>
      </c>
    </row>
    <row r="15" spans="1:28" x14ac:dyDescent="0.3">
      <c r="A15" s="1" t="s">
        <v>73</v>
      </c>
      <c r="B15" s="1" t="s">
        <v>46</v>
      </c>
      <c r="C15" s="27" t="s">
        <v>50</v>
      </c>
      <c r="D15" s="38">
        <v>43</v>
      </c>
      <c r="E15" s="27">
        <v>39</v>
      </c>
      <c r="F15" s="27">
        <v>12</v>
      </c>
      <c r="G15" s="27">
        <v>18</v>
      </c>
      <c r="H15" s="27"/>
      <c r="I15" s="27"/>
      <c r="J15" s="27">
        <v>2</v>
      </c>
      <c r="K15" s="27">
        <v>6</v>
      </c>
      <c r="L15" s="87"/>
      <c r="M15" s="27">
        <v>13</v>
      </c>
      <c r="N15" s="27">
        <f t="shared" si="0"/>
        <v>13</v>
      </c>
      <c r="O15" s="39">
        <v>1</v>
      </c>
      <c r="P15" s="39">
        <v>4</v>
      </c>
      <c r="Q15" s="88"/>
      <c r="R15" s="88"/>
      <c r="S15" s="88"/>
      <c r="T15" s="27">
        <f t="shared" si="1"/>
        <v>26</v>
      </c>
      <c r="U15" s="40">
        <f t="shared" si="2"/>
        <v>1.0512820512820513</v>
      </c>
      <c r="V15" s="22">
        <v>415</v>
      </c>
      <c r="W15" s="22" t="s">
        <v>81</v>
      </c>
      <c r="X15" s="22" t="s">
        <v>87</v>
      </c>
      <c r="Y15" s="74">
        <v>1822</v>
      </c>
      <c r="Z15" s="41"/>
      <c r="AA15" s="1" t="s">
        <v>118</v>
      </c>
      <c r="AB15" s="28" t="s">
        <v>299</v>
      </c>
    </row>
    <row r="16" spans="1:28" x14ac:dyDescent="0.3">
      <c r="A16" s="1" t="s">
        <v>73</v>
      </c>
      <c r="B16" s="1" t="s">
        <v>46</v>
      </c>
      <c r="C16" s="27" t="s">
        <v>51</v>
      </c>
      <c r="D16" s="38">
        <v>10</v>
      </c>
      <c r="E16" s="27">
        <v>35</v>
      </c>
      <c r="F16" s="27">
        <v>5</v>
      </c>
      <c r="G16" s="27">
        <v>17</v>
      </c>
      <c r="H16" s="27"/>
      <c r="I16" s="27"/>
      <c r="J16" s="27">
        <v>1</v>
      </c>
      <c r="K16" s="27">
        <v>2</v>
      </c>
      <c r="L16" s="87"/>
      <c r="M16" s="27">
        <v>7</v>
      </c>
      <c r="N16" s="27">
        <f t="shared" si="0"/>
        <v>7</v>
      </c>
      <c r="O16" s="39">
        <v>11</v>
      </c>
      <c r="P16" s="39">
        <v>4</v>
      </c>
      <c r="Q16" s="39">
        <v>1</v>
      </c>
      <c r="R16" s="39">
        <v>8</v>
      </c>
      <c r="S16" s="88"/>
      <c r="T16" s="27">
        <f t="shared" si="1"/>
        <v>11</v>
      </c>
      <c r="U16" s="40">
        <f t="shared" si="2"/>
        <v>0.94285714285714284</v>
      </c>
      <c r="V16" s="22">
        <v>415</v>
      </c>
      <c r="W16" s="22" t="s">
        <v>81</v>
      </c>
      <c r="X16" s="22" t="s">
        <v>87</v>
      </c>
      <c r="Y16" s="74">
        <v>1822</v>
      </c>
      <c r="Z16" s="41"/>
      <c r="AA16" s="1" t="s">
        <v>118</v>
      </c>
      <c r="AB16" s="28" t="s">
        <v>299</v>
      </c>
    </row>
    <row r="17" spans="1:28" x14ac:dyDescent="0.3">
      <c r="A17" s="1" t="s">
        <v>73</v>
      </c>
      <c r="B17" s="1" t="s">
        <v>46</v>
      </c>
      <c r="C17" s="27" t="s">
        <v>53</v>
      </c>
      <c r="D17" s="38">
        <v>33</v>
      </c>
      <c r="E17" s="27">
        <v>29</v>
      </c>
      <c r="F17" s="27">
        <v>3</v>
      </c>
      <c r="G17" s="27">
        <v>3</v>
      </c>
      <c r="H17" s="27"/>
      <c r="I17" s="27"/>
      <c r="J17" s="27">
        <v>0</v>
      </c>
      <c r="K17" s="27">
        <v>0</v>
      </c>
      <c r="L17" s="87"/>
      <c r="M17" s="27">
        <v>8</v>
      </c>
      <c r="N17" s="27">
        <f t="shared" si="0"/>
        <v>8</v>
      </c>
      <c r="O17" s="39">
        <v>3</v>
      </c>
      <c r="P17" s="39">
        <v>5</v>
      </c>
      <c r="Q17" s="88"/>
      <c r="R17" s="88"/>
      <c r="S17" s="88"/>
      <c r="T17" s="27">
        <f t="shared" si="1"/>
        <v>6</v>
      </c>
      <c r="U17" s="40">
        <f t="shared" si="2"/>
        <v>0.68965517241379315</v>
      </c>
      <c r="V17" s="22">
        <v>415</v>
      </c>
      <c r="W17" s="22" t="s">
        <v>81</v>
      </c>
      <c r="X17" s="22" t="s">
        <v>87</v>
      </c>
      <c r="Y17" s="74">
        <v>1822</v>
      </c>
      <c r="Z17" s="41"/>
      <c r="AA17" s="1" t="s">
        <v>118</v>
      </c>
      <c r="AB17" s="28" t="s">
        <v>299</v>
      </c>
    </row>
    <row r="18" spans="1:28" x14ac:dyDescent="0.3">
      <c r="A18" s="1" t="s">
        <v>73</v>
      </c>
      <c r="B18" s="1" t="s">
        <v>46</v>
      </c>
      <c r="C18" s="27" t="s">
        <v>57</v>
      </c>
      <c r="D18" s="38">
        <v>51</v>
      </c>
      <c r="E18" s="27">
        <v>12</v>
      </c>
      <c r="F18" s="27">
        <v>0</v>
      </c>
      <c r="G18" s="27">
        <v>1</v>
      </c>
      <c r="H18" s="27"/>
      <c r="I18" s="27"/>
      <c r="J18" s="27">
        <v>2</v>
      </c>
      <c r="K18" s="27">
        <v>3</v>
      </c>
      <c r="L18" s="87"/>
      <c r="M18" s="27">
        <v>3</v>
      </c>
      <c r="N18" s="27">
        <f t="shared" si="0"/>
        <v>3</v>
      </c>
      <c r="O18" s="39">
        <v>0</v>
      </c>
      <c r="P18" s="39">
        <v>2</v>
      </c>
      <c r="Q18" s="88"/>
      <c r="R18" s="88"/>
      <c r="S18" s="88"/>
      <c r="T18" s="27">
        <f t="shared" si="1"/>
        <v>2</v>
      </c>
      <c r="U18" s="40">
        <f t="shared" si="2"/>
        <v>0.41666666666666669</v>
      </c>
      <c r="V18" s="22">
        <v>415</v>
      </c>
      <c r="W18" s="22" t="s">
        <v>81</v>
      </c>
      <c r="X18" s="22" t="s">
        <v>87</v>
      </c>
      <c r="Y18" s="74">
        <v>1822</v>
      </c>
      <c r="Z18" s="41"/>
      <c r="AA18" s="1" t="s">
        <v>118</v>
      </c>
      <c r="AB18" s="28" t="s">
        <v>299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11</v>
      </c>
      <c r="E19" s="27" t="s">
        <v>524</v>
      </c>
      <c r="F19" s="27"/>
      <c r="G19" s="27"/>
      <c r="H19" s="27"/>
      <c r="I19" s="27"/>
      <c r="J19" s="27"/>
      <c r="K19" s="27"/>
      <c r="L19" s="87"/>
      <c r="M19" s="27"/>
      <c r="N19" s="27"/>
      <c r="O19" s="39"/>
      <c r="P19" s="39"/>
      <c r="Q19" s="88"/>
      <c r="R19" s="88"/>
      <c r="S19" s="88"/>
      <c r="T19" s="27"/>
      <c r="U19" s="40"/>
      <c r="V19" s="22">
        <v>415</v>
      </c>
      <c r="W19" s="22" t="s">
        <v>81</v>
      </c>
      <c r="X19" s="22" t="s">
        <v>87</v>
      </c>
      <c r="Y19" s="74">
        <v>1822</v>
      </c>
      <c r="Z19" s="41"/>
      <c r="AA19" s="1" t="s">
        <v>118</v>
      </c>
      <c r="AB19" s="28" t="s">
        <v>299</v>
      </c>
    </row>
    <row r="20" spans="1:28" x14ac:dyDescent="0.3">
      <c r="A20" s="1" t="s">
        <v>73</v>
      </c>
      <c r="B20" s="1" t="s">
        <v>46</v>
      </c>
      <c r="C20" s="27" t="s">
        <v>123</v>
      </c>
      <c r="D20" s="38">
        <v>24</v>
      </c>
      <c r="E20" s="27">
        <v>25</v>
      </c>
      <c r="F20" s="27">
        <v>0</v>
      </c>
      <c r="G20" s="27">
        <v>5</v>
      </c>
      <c r="H20" s="27"/>
      <c r="I20" s="27"/>
      <c r="J20" s="27">
        <v>4</v>
      </c>
      <c r="K20" s="27">
        <v>4</v>
      </c>
      <c r="L20" s="87"/>
      <c r="M20" s="27">
        <v>8</v>
      </c>
      <c r="N20" s="27">
        <f>SUM(L20:M20)</f>
        <v>8</v>
      </c>
      <c r="O20" s="39">
        <v>0</v>
      </c>
      <c r="P20" s="39">
        <v>4</v>
      </c>
      <c r="Q20" s="88"/>
      <c r="R20" s="88"/>
      <c r="S20" s="88"/>
      <c r="T20" s="27">
        <f t="shared" si="1"/>
        <v>4</v>
      </c>
      <c r="U20" s="40">
        <f t="shared" si="2"/>
        <v>0.48</v>
      </c>
      <c r="V20" s="22">
        <v>415</v>
      </c>
      <c r="W20" s="22" t="s">
        <v>81</v>
      </c>
      <c r="X20" s="22" t="s">
        <v>87</v>
      </c>
      <c r="Y20" s="74">
        <v>1822</v>
      </c>
      <c r="Z20" s="41"/>
      <c r="AA20" s="1" t="s">
        <v>118</v>
      </c>
      <c r="AB20" s="28" t="s">
        <v>299</v>
      </c>
    </row>
    <row r="21" spans="1:28" x14ac:dyDescent="0.3">
      <c r="A21" s="1" t="s">
        <v>73</v>
      </c>
      <c r="B21" s="1" t="s">
        <v>46</v>
      </c>
      <c r="C21" s="27" t="s">
        <v>58</v>
      </c>
      <c r="D21" s="38">
        <v>22</v>
      </c>
      <c r="E21" s="27" t="s">
        <v>523</v>
      </c>
      <c r="F21" s="27"/>
      <c r="G21" s="27"/>
      <c r="H21" s="27"/>
      <c r="I21" s="27"/>
      <c r="J21" s="27"/>
      <c r="K21" s="27"/>
      <c r="L21" s="87"/>
      <c r="M21" s="27"/>
      <c r="N21" s="27"/>
      <c r="O21" s="39"/>
      <c r="P21" s="39"/>
      <c r="Q21" s="88"/>
      <c r="R21" s="88"/>
      <c r="S21" s="88"/>
      <c r="T21" s="27"/>
      <c r="U21" s="40"/>
      <c r="V21" s="22">
        <v>415</v>
      </c>
      <c r="W21" s="22" t="s">
        <v>81</v>
      </c>
      <c r="X21" s="22" t="s">
        <v>87</v>
      </c>
      <c r="Y21" s="74">
        <v>1822</v>
      </c>
      <c r="Z21" s="41"/>
      <c r="AA21" s="1" t="s">
        <v>118</v>
      </c>
      <c r="AB21" s="28" t="s">
        <v>299</v>
      </c>
    </row>
    <row r="22" spans="1:28" x14ac:dyDescent="0.3">
      <c r="A22" s="1" t="s">
        <v>73</v>
      </c>
      <c r="B22" s="1" t="s">
        <v>46</v>
      </c>
      <c r="C22" s="27" t="s">
        <v>55</v>
      </c>
      <c r="D22" s="38">
        <v>1</v>
      </c>
      <c r="E22" s="27">
        <v>34</v>
      </c>
      <c r="F22" s="27">
        <v>5</v>
      </c>
      <c r="G22" s="27">
        <v>10</v>
      </c>
      <c r="H22" s="27"/>
      <c r="I22" s="27"/>
      <c r="J22" s="27">
        <v>4</v>
      </c>
      <c r="K22" s="27">
        <v>4</v>
      </c>
      <c r="L22" s="87"/>
      <c r="M22" s="27">
        <v>4</v>
      </c>
      <c r="N22" s="27">
        <f>SUM(L22:M22)</f>
        <v>4</v>
      </c>
      <c r="O22" s="39">
        <v>0</v>
      </c>
      <c r="P22" s="39">
        <v>4</v>
      </c>
      <c r="Q22" s="39">
        <v>4</v>
      </c>
      <c r="R22" s="88"/>
      <c r="S22" s="88"/>
      <c r="T22" s="27">
        <f t="shared" si="1"/>
        <v>14</v>
      </c>
      <c r="U22" s="40">
        <f t="shared" si="2"/>
        <v>0.6470588235294118</v>
      </c>
      <c r="V22" s="22">
        <v>415</v>
      </c>
      <c r="W22" s="22" t="s">
        <v>81</v>
      </c>
      <c r="X22" s="22" t="s">
        <v>87</v>
      </c>
      <c r="Y22" s="74">
        <v>1822</v>
      </c>
      <c r="Z22" s="41"/>
      <c r="AA22" s="1" t="s">
        <v>118</v>
      </c>
      <c r="AB22" s="28" t="s">
        <v>299</v>
      </c>
    </row>
    <row r="23" spans="1:28" x14ac:dyDescent="0.3">
      <c r="A23" s="1" t="s">
        <v>73</v>
      </c>
      <c r="B23" s="1" t="s">
        <v>46</v>
      </c>
      <c r="C23" s="55" t="s">
        <v>39</v>
      </c>
      <c r="D23" s="1"/>
      <c r="E23" s="55">
        <v>2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55">
        <v>7</v>
      </c>
      <c r="R23" s="55">
        <v>22</v>
      </c>
      <c r="S23" s="42"/>
      <c r="T23" s="27"/>
      <c r="U23" s="40" t="str">
        <f>_xlfn.IFNA("",((T23+Q23+N23-R23)+(O23*2))/E23)</f>
        <v/>
      </c>
      <c r="V23" s="22">
        <v>415</v>
      </c>
      <c r="W23" s="22" t="s">
        <v>81</v>
      </c>
      <c r="X23" s="22" t="s">
        <v>87</v>
      </c>
      <c r="Y23" s="74">
        <v>1822</v>
      </c>
      <c r="Z23" s="41"/>
      <c r="AA23" s="1" t="s">
        <v>118</v>
      </c>
      <c r="AB23" s="28" t="s">
        <v>299</v>
      </c>
    </row>
    <row r="24" spans="1:28" x14ac:dyDescent="0.3">
      <c r="A24" s="43" t="s">
        <v>73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35</v>
      </c>
      <c r="G24" s="44">
        <f t="shared" si="3"/>
        <v>80</v>
      </c>
      <c r="H24" s="44">
        <f t="shared" si="3"/>
        <v>0</v>
      </c>
      <c r="I24" s="44">
        <f t="shared" si="3"/>
        <v>0</v>
      </c>
      <c r="J24" s="44">
        <f t="shared" si="3"/>
        <v>23</v>
      </c>
      <c r="K24" s="44">
        <f t="shared" si="3"/>
        <v>31</v>
      </c>
      <c r="L24" s="44">
        <f t="shared" si="3"/>
        <v>0</v>
      </c>
      <c r="M24" s="44">
        <f t="shared" si="3"/>
        <v>56</v>
      </c>
      <c r="N24" s="44">
        <f t="shared" si="3"/>
        <v>56</v>
      </c>
      <c r="O24" s="44">
        <f t="shared" si="3"/>
        <v>17</v>
      </c>
      <c r="P24" s="44">
        <f t="shared" si="3"/>
        <v>30</v>
      </c>
      <c r="Q24" s="44">
        <f t="shared" si="3"/>
        <v>12</v>
      </c>
      <c r="R24" s="44">
        <f t="shared" si="3"/>
        <v>30</v>
      </c>
      <c r="S24" s="44">
        <f t="shared" si="3"/>
        <v>0</v>
      </c>
      <c r="T24" s="44">
        <f t="shared" si="3"/>
        <v>93</v>
      </c>
      <c r="U24" s="45">
        <f>((T24+Q24+N24-R24)+(O24*2))/E24</f>
        <v>0.6875</v>
      </c>
      <c r="V24" s="46">
        <v>415</v>
      </c>
      <c r="W24" s="46" t="s">
        <v>81</v>
      </c>
      <c r="X24" s="46" t="s">
        <v>87</v>
      </c>
      <c r="Y24" s="75">
        <v>1822</v>
      </c>
      <c r="Z24" s="47"/>
      <c r="AA24" s="43" t="s">
        <v>118</v>
      </c>
      <c r="AB24" s="78" t="s">
        <v>299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0.4375</v>
      </c>
      <c r="H25" s="27"/>
      <c r="I25" s="1"/>
      <c r="J25" s="48" t="s">
        <v>42</v>
      </c>
      <c r="K25" s="50">
        <f>J24/K24</f>
        <v>0.74193548387096775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390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12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380</v>
      </c>
      <c r="D35" s="38">
        <v>30</v>
      </c>
      <c r="E35" s="27">
        <v>1</v>
      </c>
      <c r="F35" s="27">
        <v>0</v>
      </c>
      <c r="G35" s="27">
        <v>0</v>
      </c>
      <c r="H35" s="27"/>
      <c r="I35" s="27"/>
      <c r="J35" s="27">
        <v>0</v>
      </c>
      <c r="K35" s="27">
        <v>0</v>
      </c>
      <c r="L35" s="87"/>
      <c r="M35" s="27">
        <v>0</v>
      </c>
      <c r="N35" s="27">
        <f t="shared" ref="N35:N40" si="4">SUM(L35:M35)</f>
        <v>0</v>
      </c>
      <c r="O35" s="27">
        <v>0</v>
      </c>
      <c r="P35" s="39">
        <v>0</v>
      </c>
      <c r="Q35" s="87"/>
      <c r="R35" s="87"/>
      <c r="S35" s="87"/>
      <c r="T35" s="27">
        <f t="shared" ref="T35:T40" si="5">(H35*3)+((F35-H35)*2)+J35</f>
        <v>0</v>
      </c>
      <c r="U35" s="40">
        <f>IFERROR(((T35+Q35+N35-R35)+(O35*2))/E35,"")</f>
        <v>0</v>
      </c>
      <c r="V35" s="22">
        <v>415</v>
      </c>
      <c r="W35" s="22" t="s">
        <v>86</v>
      </c>
      <c r="X35" s="22" t="s">
        <v>82</v>
      </c>
      <c r="Y35" s="74">
        <v>1822</v>
      </c>
      <c r="Z35" s="41"/>
      <c r="AA35" s="1" t="s">
        <v>145</v>
      </c>
      <c r="AB35" s="28" t="s">
        <v>300</v>
      </c>
    </row>
    <row r="36" spans="1:28" x14ac:dyDescent="0.3">
      <c r="A36" s="1" t="s">
        <v>46</v>
      </c>
      <c r="B36" s="1" t="s">
        <v>73</v>
      </c>
      <c r="C36" s="27" t="s">
        <v>144</v>
      </c>
      <c r="D36" s="38">
        <v>24</v>
      </c>
      <c r="E36" s="27">
        <v>30</v>
      </c>
      <c r="F36" s="27">
        <v>5</v>
      </c>
      <c r="G36" s="27">
        <v>11</v>
      </c>
      <c r="H36" s="27"/>
      <c r="I36" s="27"/>
      <c r="J36" s="27">
        <v>6</v>
      </c>
      <c r="K36" s="27">
        <v>8</v>
      </c>
      <c r="L36" s="87"/>
      <c r="M36" s="27">
        <v>8</v>
      </c>
      <c r="N36" s="27">
        <f t="shared" si="4"/>
        <v>8</v>
      </c>
      <c r="O36" s="39">
        <v>0</v>
      </c>
      <c r="P36" s="39">
        <v>2</v>
      </c>
      <c r="Q36" s="88"/>
      <c r="R36" s="88"/>
      <c r="S36" s="88"/>
      <c r="T36" s="39">
        <f t="shared" si="5"/>
        <v>16</v>
      </c>
      <c r="U36" s="40">
        <f t="shared" ref="U36:U46" si="6">IFERROR(((T36+Q36+N36-R36)+(O36*2))/E36,"")</f>
        <v>0.8</v>
      </c>
      <c r="V36" s="22">
        <v>415</v>
      </c>
      <c r="W36" s="22" t="s">
        <v>86</v>
      </c>
      <c r="X36" s="22" t="s">
        <v>82</v>
      </c>
      <c r="Y36" s="74">
        <v>1822</v>
      </c>
      <c r="Z36" s="41"/>
      <c r="AA36" s="1" t="s">
        <v>145</v>
      </c>
      <c r="AB36" s="28" t="s">
        <v>300</v>
      </c>
    </row>
    <row r="37" spans="1:28" x14ac:dyDescent="0.3">
      <c r="A37" s="1" t="s">
        <v>46</v>
      </c>
      <c r="B37" s="1" t="s">
        <v>73</v>
      </c>
      <c r="C37" s="27" t="s">
        <v>148</v>
      </c>
      <c r="D37" s="38">
        <v>21</v>
      </c>
      <c r="E37" s="27">
        <v>23</v>
      </c>
      <c r="F37" s="27">
        <v>1</v>
      </c>
      <c r="G37" s="27">
        <v>7</v>
      </c>
      <c r="H37" s="27"/>
      <c r="I37" s="27"/>
      <c r="J37" s="27">
        <v>0</v>
      </c>
      <c r="K37" s="27">
        <v>0</v>
      </c>
      <c r="L37" s="87"/>
      <c r="M37" s="27">
        <v>8</v>
      </c>
      <c r="N37" s="27">
        <f t="shared" si="4"/>
        <v>8</v>
      </c>
      <c r="O37" s="39">
        <v>1</v>
      </c>
      <c r="P37" s="39">
        <v>3</v>
      </c>
      <c r="Q37" s="88"/>
      <c r="R37" s="88"/>
      <c r="S37" s="88"/>
      <c r="T37" s="39">
        <f t="shared" si="5"/>
        <v>2</v>
      </c>
      <c r="U37" s="40">
        <f t="shared" si="6"/>
        <v>0.52173913043478259</v>
      </c>
      <c r="V37" s="22">
        <v>415</v>
      </c>
      <c r="W37" s="22" t="s">
        <v>86</v>
      </c>
      <c r="X37" s="22" t="s">
        <v>82</v>
      </c>
      <c r="Y37" s="74">
        <v>1822</v>
      </c>
      <c r="Z37" s="41"/>
      <c r="AA37" s="1" t="s">
        <v>145</v>
      </c>
      <c r="AB37" s="28" t="s">
        <v>300</v>
      </c>
    </row>
    <row r="38" spans="1:28" x14ac:dyDescent="0.3">
      <c r="A38" s="1" t="s">
        <v>46</v>
      </c>
      <c r="B38" s="1" t="s">
        <v>73</v>
      </c>
      <c r="C38" s="27" t="s">
        <v>149</v>
      </c>
      <c r="D38" s="38">
        <v>15</v>
      </c>
      <c r="E38" s="27">
        <v>31</v>
      </c>
      <c r="F38" s="27">
        <v>7</v>
      </c>
      <c r="G38" s="27">
        <v>10</v>
      </c>
      <c r="H38" s="27"/>
      <c r="I38" s="27"/>
      <c r="J38" s="27">
        <v>4</v>
      </c>
      <c r="K38" s="27">
        <v>5</v>
      </c>
      <c r="L38" s="87"/>
      <c r="M38" s="27">
        <v>2</v>
      </c>
      <c r="N38" s="27">
        <f t="shared" si="4"/>
        <v>2</v>
      </c>
      <c r="O38" s="39">
        <v>7</v>
      </c>
      <c r="P38" s="39">
        <v>4</v>
      </c>
      <c r="Q38" s="88"/>
      <c r="R38" s="88"/>
      <c r="S38" s="88"/>
      <c r="T38" s="39">
        <f t="shared" si="5"/>
        <v>18</v>
      </c>
      <c r="U38" s="40">
        <f t="shared" si="6"/>
        <v>1.096774193548387</v>
      </c>
      <c r="V38" s="22">
        <v>415</v>
      </c>
      <c r="W38" s="22" t="s">
        <v>86</v>
      </c>
      <c r="X38" s="22" t="s">
        <v>82</v>
      </c>
      <c r="Y38" s="74">
        <v>1822</v>
      </c>
      <c r="Z38" s="41"/>
      <c r="AA38" s="1" t="s">
        <v>145</v>
      </c>
      <c r="AB38" s="28" t="s">
        <v>300</v>
      </c>
    </row>
    <row r="39" spans="1:28" x14ac:dyDescent="0.3">
      <c r="A39" s="1" t="s">
        <v>46</v>
      </c>
      <c r="B39" s="1" t="s">
        <v>73</v>
      </c>
      <c r="C39" s="27" t="s">
        <v>150</v>
      </c>
      <c r="D39" s="38">
        <v>10</v>
      </c>
      <c r="E39" s="27">
        <v>1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87"/>
      <c r="M39" s="27">
        <v>0</v>
      </c>
      <c r="N39" s="27">
        <f t="shared" si="4"/>
        <v>0</v>
      </c>
      <c r="O39" s="39">
        <v>0</v>
      </c>
      <c r="P39" s="39">
        <v>0</v>
      </c>
      <c r="Q39" s="88"/>
      <c r="R39" s="88"/>
      <c r="S39" s="88"/>
      <c r="T39" s="39">
        <f t="shared" si="5"/>
        <v>0</v>
      </c>
      <c r="U39" s="40">
        <f t="shared" si="6"/>
        <v>0</v>
      </c>
      <c r="V39" s="22">
        <v>415</v>
      </c>
      <c r="W39" s="22" t="s">
        <v>86</v>
      </c>
      <c r="X39" s="22" t="s">
        <v>82</v>
      </c>
      <c r="Y39" s="74">
        <v>1822</v>
      </c>
      <c r="Z39" s="41"/>
      <c r="AA39" s="1" t="s">
        <v>145</v>
      </c>
      <c r="AB39" s="28" t="s">
        <v>300</v>
      </c>
    </row>
    <row r="40" spans="1:28" x14ac:dyDescent="0.3">
      <c r="A40" s="1" t="s">
        <v>46</v>
      </c>
      <c r="B40" s="1" t="s">
        <v>73</v>
      </c>
      <c r="C40" s="27" t="s">
        <v>151</v>
      </c>
      <c r="D40" s="38">
        <v>14</v>
      </c>
      <c r="E40" s="27">
        <v>21</v>
      </c>
      <c r="F40" s="27">
        <v>0</v>
      </c>
      <c r="G40" s="27">
        <v>6</v>
      </c>
      <c r="H40" s="27"/>
      <c r="I40" s="27"/>
      <c r="J40" s="27">
        <v>0</v>
      </c>
      <c r="K40" s="27">
        <v>0</v>
      </c>
      <c r="L40" s="87"/>
      <c r="M40" s="27">
        <v>3</v>
      </c>
      <c r="N40" s="27">
        <f t="shared" si="4"/>
        <v>3</v>
      </c>
      <c r="O40" s="39">
        <v>2</v>
      </c>
      <c r="P40" s="39">
        <v>4</v>
      </c>
      <c r="Q40" s="88"/>
      <c r="R40" s="39">
        <v>8</v>
      </c>
      <c r="S40" s="88"/>
      <c r="T40" s="39">
        <f t="shared" si="5"/>
        <v>0</v>
      </c>
      <c r="U40" s="90">
        <f t="shared" si="6"/>
        <v>-4.7619047619047616E-2</v>
      </c>
      <c r="V40" s="22">
        <v>415</v>
      </c>
      <c r="W40" s="22" t="s">
        <v>86</v>
      </c>
      <c r="X40" s="22" t="s">
        <v>82</v>
      </c>
      <c r="Y40" s="74">
        <v>1822</v>
      </c>
      <c r="Z40" s="41"/>
      <c r="AA40" s="1" t="s">
        <v>145</v>
      </c>
      <c r="AB40" s="28" t="s">
        <v>300</v>
      </c>
    </row>
    <row r="41" spans="1:28" x14ac:dyDescent="0.3">
      <c r="A41" s="1" t="s">
        <v>46</v>
      </c>
      <c r="B41" s="1" t="s">
        <v>73</v>
      </c>
      <c r="C41" s="27" t="s">
        <v>473</v>
      </c>
      <c r="D41" s="38">
        <v>11</v>
      </c>
      <c r="E41" s="27" t="s">
        <v>395</v>
      </c>
      <c r="F41" s="27"/>
      <c r="G41" s="27"/>
      <c r="H41" s="27"/>
      <c r="I41" s="27"/>
      <c r="J41" s="27"/>
      <c r="K41" s="27"/>
      <c r="L41" s="87"/>
      <c r="M41" s="27"/>
      <c r="N41" s="27"/>
      <c r="O41" s="39"/>
      <c r="P41" s="39"/>
      <c r="Q41" s="88"/>
      <c r="R41" s="39"/>
      <c r="S41" s="88"/>
      <c r="T41" s="39"/>
      <c r="U41" s="40"/>
      <c r="V41" s="22">
        <v>415</v>
      </c>
      <c r="W41" s="22" t="s">
        <v>86</v>
      </c>
      <c r="X41" s="22" t="s">
        <v>82</v>
      </c>
      <c r="Y41" s="74">
        <v>1822</v>
      </c>
      <c r="Z41" s="41"/>
      <c r="AA41" s="1" t="s">
        <v>145</v>
      </c>
      <c r="AB41" s="28" t="s">
        <v>300</v>
      </c>
    </row>
    <row r="42" spans="1:28" x14ac:dyDescent="0.3">
      <c r="A42" s="1" t="s">
        <v>46</v>
      </c>
      <c r="B42" s="1" t="s">
        <v>73</v>
      </c>
      <c r="C42" s="27" t="s">
        <v>474</v>
      </c>
      <c r="D42" s="38">
        <v>12</v>
      </c>
      <c r="E42" s="27" t="s">
        <v>395</v>
      </c>
      <c r="F42" s="27"/>
      <c r="G42" s="27"/>
      <c r="H42" s="27"/>
      <c r="I42" s="27"/>
      <c r="J42" s="27"/>
      <c r="K42" s="27"/>
      <c r="L42" s="87"/>
      <c r="M42" s="27"/>
      <c r="N42" s="27"/>
      <c r="O42" s="39"/>
      <c r="P42" s="39"/>
      <c r="Q42" s="88"/>
      <c r="R42" s="88"/>
      <c r="S42" s="88"/>
      <c r="T42" s="39"/>
      <c r="U42" s="40" t="str">
        <f t="shared" si="6"/>
        <v/>
      </c>
      <c r="V42" s="22">
        <v>415</v>
      </c>
      <c r="W42" s="22" t="s">
        <v>86</v>
      </c>
      <c r="X42" s="22" t="s">
        <v>82</v>
      </c>
      <c r="Y42" s="74">
        <v>1822</v>
      </c>
      <c r="Z42" s="41"/>
      <c r="AA42" s="1" t="s">
        <v>145</v>
      </c>
      <c r="AB42" s="28" t="s">
        <v>300</v>
      </c>
    </row>
    <row r="43" spans="1:28" x14ac:dyDescent="0.3">
      <c r="A43" s="1" t="s">
        <v>46</v>
      </c>
      <c r="B43" s="1" t="s">
        <v>73</v>
      </c>
      <c r="C43" s="27" t="s">
        <v>154</v>
      </c>
      <c r="D43" s="38">
        <v>25</v>
      </c>
      <c r="E43" s="27">
        <v>39</v>
      </c>
      <c r="F43" s="27">
        <v>5</v>
      </c>
      <c r="G43" s="27">
        <v>18</v>
      </c>
      <c r="H43" s="27"/>
      <c r="I43" s="27"/>
      <c r="J43" s="27">
        <v>1</v>
      </c>
      <c r="K43" s="27">
        <v>2</v>
      </c>
      <c r="L43" s="87"/>
      <c r="M43" s="27">
        <v>8</v>
      </c>
      <c r="N43" s="27">
        <f>SUM(L43:M43)</f>
        <v>8</v>
      </c>
      <c r="O43" s="39">
        <v>2</v>
      </c>
      <c r="P43" s="39">
        <v>3</v>
      </c>
      <c r="Q43" s="88"/>
      <c r="R43" s="88"/>
      <c r="S43" s="88"/>
      <c r="T43" s="39">
        <f>(H43*3)+((F43-H43)*2)+J43</f>
        <v>11</v>
      </c>
      <c r="U43" s="40">
        <f t="shared" si="6"/>
        <v>0.58974358974358976</v>
      </c>
      <c r="V43" s="22">
        <v>415</v>
      </c>
      <c r="W43" s="22" t="s">
        <v>86</v>
      </c>
      <c r="X43" s="22" t="s">
        <v>82</v>
      </c>
      <c r="Y43" s="74">
        <v>1822</v>
      </c>
      <c r="Z43" s="41"/>
      <c r="AA43" s="1" t="s">
        <v>145</v>
      </c>
      <c r="AB43" s="28" t="s">
        <v>300</v>
      </c>
    </row>
    <row r="44" spans="1:28" x14ac:dyDescent="0.3">
      <c r="A44" s="1" t="s">
        <v>46</v>
      </c>
      <c r="B44" s="1" t="s">
        <v>73</v>
      </c>
      <c r="C44" s="27" t="s">
        <v>388</v>
      </c>
      <c r="D44" s="38">
        <v>41</v>
      </c>
      <c r="E44" s="27">
        <v>10</v>
      </c>
      <c r="F44" s="27">
        <v>2</v>
      </c>
      <c r="G44" s="27">
        <v>8</v>
      </c>
      <c r="H44" s="27"/>
      <c r="I44" s="27"/>
      <c r="J44" s="27">
        <v>0</v>
      </c>
      <c r="K44" s="27">
        <v>1</v>
      </c>
      <c r="L44" s="87"/>
      <c r="M44" s="27">
        <v>4</v>
      </c>
      <c r="N44" s="27">
        <f>SUM(L44:M44)</f>
        <v>4</v>
      </c>
      <c r="O44" s="39">
        <v>1</v>
      </c>
      <c r="P44" s="39">
        <v>1</v>
      </c>
      <c r="Q44" s="88"/>
      <c r="R44" s="88"/>
      <c r="S44" s="88"/>
      <c r="T44" s="39">
        <f>(H44*3)+((F44-H44)*2)+J44</f>
        <v>4</v>
      </c>
      <c r="U44" s="40">
        <f t="shared" si="6"/>
        <v>1</v>
      </c>
      <c r="V44" s="22">
        <v>415</v>
      </c>
      <c r="W44" s="22" t="s">
        <v>86</v>
      </c>
      <c r="X44" s="22" t="s">
        <v>82</v>
      </c>
      <c r="Y44" s="74">
        <v>1822</v>
      </c>
      <c r="Z44" s="41"/>
      <c r="AA44" s="1" t="s">
        <v>145</v>
      </c>
      <c r="AB44" s="28" t="s">
        <v>300</v>
      </c>
    </row>
    <row r="45" spans="1:28" x14ac:dyDescent="0.3">
      <c r="A45" s="1" t="s">
        <v>46</v>
      </c>
      <c r="B45" s="1" t="s">
        <v>73</v>
      </c>
      <c r="C45" s="27" t="s">
        <v>155</v>
      </c>
      <c r="D45" s="38">
        <v>42</v>
      </c>
      <c r="E45" s="27">
        <v>40</v>
      </c>
      <c r="F45" s="27">
        <v>7</v>
      </c>
      <c r="G45" s="27">
        <v>24</v>
      </c>
      <c r="H45" s="27"/>
      <c r="I45" s="27"/>
      <c r="J45" s="27">
        <v>5</v>
      </c>
      <c r="K45" s="27">
        <v>7</v>
      </c>
      <c r="L45" s="87"/>
      <c r="M45" s="27">
        <v>15</v>
      </c>
      <c r="N45" s="27">
        <f>SUM(L45:M45)</f>
        <v>15</v>
      </c>
      <c r="O45" s="39">
        <v>3</v>
      </c>
      <c r="P45" s="55">
        <v>6</v>
      </c>
      <c r="Q45" s="88"/>
      <c r="R45" s="88"/>
      <c r="S45" s="88"/>
      <c r="T45" s="39">
        <f>(H45*3)+((F45-H45)*2)+J45</f>
        <v>19</v>
      </c>
      <c r="U45" s="40">
        <f t="shared" si="6"/>
        <v>1</v>
      </c>
      <c r="V45" s="22">
        <v>415</v>
      </c>
      <c r="W45" s="22" t="s">
        <v>86</v>
      </c>
      <c r="X45" s="22" t="s">
        <v>82</v>
      </c>
      <c r="Y45" s="74">
        <v>1822</v>
      </c>
      <c r="Z45" s="41" t="s">
        <v>391</v>
      </c>
      <c r="AA45" s="1" t="s">
        <v>145</v>
      </c>
      <c r="AB45" s="28" t="s">
        <v>300</v>
      </c>
    </row>
    <row r="46" spans="1:28" x14ac:dyDescent="0.3">
      <c r="A46" s="1" t="s">
        <v>46</v>
      </c>
      <c r="B46" s="1" t="s">
        <v>73</v>
      </c>
      <c r="C46" s="27" t="s">
        <v>156</v>
      </c>
      <c r="D46" s="38">
        <v>20</v>
      </c>
      <c r="E46" s="27">
        <v>44</v>
      </c>
      <c r="F46" s="27">
        <v>8</v>
      </c>
      <c r="G46" s="27">
        <v>14</v>
      </c>
      <c r="H46" s="27"/>
      <c r="I46" s="27"/>
      <c r="J46" s="27">
        <v>1</v>
      </c>
      <c r="K46" s="27">
        <v>2</v>
      </c>
      <c r="L46" s="87"/>
      <c r="M46" s="27">
        <v>8</v>
      </c>
      <c r="N46" s="27">
        <f>SUM(L46:M46)</f>
        <v>8</v>
      </c>
      <c r="O46" s="39">
        <v>5</v>
      </c>
      <c r="P46" s="39">
        <v>5</v>
      </c>
      <c r="Q46" s="39">
        <v>6</v>
      </c>
      <c r="R46" s="39">
        <v>8</v>
      </c>
      <c r="S46" s="88"/>
      <c r="T46" s="39">
        <f>(H46*3)+((F46-H46)*2)+J46</f>
        <v>17</v>
      </c>
      <c r="U46" s="40">
        <f t="shared" si="6"/>
        <v>0.75</v>
      </c>
      <c r="V46" s="22">
        <v>415</v>
      </c>
      <c r="W46" s="22" t="s">
        <v>86</v>
      </c>
      <c r="X46" s="22" t="s">
        <v>82</v>
      </c>
      <c r="Y46" s="74">
        <v>1822</v>
      </c>
      <c r="Z46" s="41"/>
      <c r="AA46" s="1" t="s">
        <v>145</v>
      </c>
      <c r="AB46" s="28" t="s">
        <v>300</v>
      </c>
    </row>
    <row r="47" spans="1:28" x14ac:dyDescent="0.3">
      <c r="A47" s="1" t="s">
        <v>46</v>
      </c>
      <c r="B47" s="1" t="s">
        <v>73</v>
      </c>
      <c r="C47" s="55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55">
        <v>7</v>
      </c>
      <c r="R47" s="55">
        <v>17</v>
      </c>
      <c r="S47" s="42"/>
      <c r="T47" s="55"/>
      <c r="U47" s="40" t="str">
        <f>_xlfn.IFNA("",((T47+Q47+N47-R47)+(O47*2))/E47)</f>
        <v/>
      </c>
      <c r="V47" s="22">
        <v>415</v>
      </c>
      <c r="W47" s="22" t="s">
        <v>86</v>
      </c>
      <c r="X47" s="22" t="s">
        <v>82</v>
      </c>
      <c r="Y47" s="74">
        <v>1822</v>
      </c>
      <c r="Z47" s="41"/>
      <c r="AA47" s="1" t="s">
        <v>145</v>
      </c>
      <c r="AB47" s="28" t="s">
        <v>300</v>
      </c>
    </row>
    <row r="48" spans="1:28" x14ac:dyDescent="0.3">
      <c r="A48" s="43" t="s">
        <v>46</v>
      </c>
      <c r="B48" s="43" t="s">
        <v>73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35</v>
      </c>
      <c r="G48" s="44">
        <f t="shared" si="7"/>
        <v>98</v>
      </c>
      <c r="H48" s="44">
        <f t="shared" si="7"/>
        <v>0</v>
      </c>
      <c r="I48" s="44">
        <f t="shared" si="7"/>
        <v>0</v>
      </c>
      <c r="J48" s="44">
        <f t="shared" si="7"/>
        <v>17</v>
      </c>
      <c r="K48" s="44">
        <f t="shared" si="7"/>
        <v>25</v>
      </c>
      <c r="L48" s="44">
        <f t="shared" si="7"/>
        <v>0</v>
      </c>
      <c r="M48" s="44">
        <f t="shared" si="7"/>
        <v>56</v>
      </c>
      <c r="N48" s="44">
        <f t="shared" si="7"/>
        <v>56</v>
      </c>
      <c r="O48" s="44">
        <f t="shared" si="7"/>
        <v>21</v>
      </c>
      <c r="P48" s="44">
        <f t="shared" si="7"/>
        <v>28</v>
      </c>
      <c r="Q48" s="44">
        <f t="shared" si="7"/>
        <v>13</v>
      </c>
      <c r="R48" s="44">
        <f t="shared" si="7"/>
        <v>33</v>
      </c>
      <c r="S48" s="44">
        <f t="shared" si="7"/>
        <v>0</v>
      </c>
      <c r="T48" s="44">
        <f t="shared" si="7"/>
        <v>87</v>
      </c>
      <c r="U48" s="45">
        <f>((T48+Q48+N48-R48)+(O48*2))/E48</f>
        <v>0.6875</v>
      </c>
      <c r="V48" s="46">
        <v>415</v>
      </c>
      <c r="W48" s="46" t="s">
        <v>86</v>
      </c>
      <c r="X48" s="46" t="s">
        <v>82</v>
      </c>
      <c r="Y48" s="75">
        <v>1822</v>
      </c>
      <c r="Z48" s="47"/>
      <c r="AA48" s="43" t="s">
        <v>145</v>
      </c>
      <c r="AB48" s="78" t="s">
        <v>300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0.35714285714285715</v>
      </c>
      <c r="H49" s="27"/>
      <c r="I49" s="1"/>
      <c r="J49" s="48" t="s">
        <v>42</v>
      </c>
      <c r="K49" s="50">
        <f>J48/K48</f>
        <v>0.68</v>
      </c>
      <c r="L49" s="1"/>
      <c r="M49" s="39" t="s">
        <v>43</v>
      </c>
      <c r="N49" s="51"/>
      <c r="P49" s="1"/>
      <c r="Q49" s="1"/>
      <c r="R49" s="1" t="s">
        <v>436</v>
      </c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389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1638-885A-42FB-BD77-CBB451A81EDF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214</v>
      </c>
      <c r="K4" s="16" t="str">
        <f>+C11</f>
        <v>San Francisco Pioneers</v>
      </c>
      <c r="L4" s="17"/>
      <c r="M4" s="18"/>
      <c r="N4" s="19">
        <v>19</v>
      </c>
      <c r="O4" s="19">
        <v>24</v>
      </c>
      <c r="P4" s="19">
        <v>20</v>
      </c>
      <c r="Q4" s="19">
        <v>29</v>
      </c>
      <c r="R4" s="20"/>
      <c r="S4" s="21">
        <f>SUM(N4:R4)</f>
        <v>92</v>
      </c>
      <c r="T4" s="22">
        <v>432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215</v>
      </c>
      <c r="K5" s="16" t="str">
        <f>+C33</f>
        <v>St. Louis Streak</v>
      </c>
      <c r="L5" s="17"/>
      <c r="M5" s="18"/>
      <c r="N5" s="19">
        <v>26</v>
      </c>
      <c r="O5" s="19">
        <v>28</v>
      </c>
      <c r="P5" s="19">
        <v>10</v>
      </c>
      <c r="Q5" s="19">
        <v>32</v>
      </c>
      <c r="R5" s="20"/>
      <c r="S5" s="21">
        <f>SUM(N5:R5)</f>
        <v>96</v>
      </c>
      <c r="T5" s="22">
        <v>432</v>
      </c>
      <c r="U5" s="1"/>
      <c r="V5" s="1"/>
      <c r="W5" s="1"/>
    </row>
    <row r="6" spans="1:28" x14ac:dyDescent="0.3">
      <c r="C6" s="23">
        <v>1537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213</v>
      </c>
      <c r="D7" s="7" t="s">
        <v>8</v>
      </c>
      <c r="G7" s="1"/>
      <c r="S7" s="1"/>
      <c r="T7" s="25" t="s">
        <v>9</v>
      </c>
      <c r="U7" s="1"/>
      <c r="V7" s="26">
        <v>432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117</v>
      </c>
      <c r="D13" s="38">
        <v>32</v>
      </c>
      <c r="E13" s="27">
        <v>39</v>
      </c>
      <c r="F13" s="27">
        <v>12</v>
      </c>
      <c r="G13" s="27">
        <v>24</v>
      </c>
      <c r="H13" s="27"/>
      <c r="I13" s="27"/>
      <c r="J13" s="27">
        <v>9</v>
      </c>
      <c r="K13" s="27">
        <v>11</v>
      </c>
      <c r="L13" s="27">
        <v>1</v>
      </c>
      <c r="M13" s="27">
        <v>4</v>
      </c>
      <c r="N13" s="27">
        <f>SUM(L13:M13)</f>
        <v>5</v>
      </c>
      <c r="O13" s="27">
        <v>1</v>
      </c>
      <c r="P13" s="39">
        <v>2</v>
      </c>
      <c r="Q13" s="27">
        <v>3</v>
      </c>
      <c r="R13" s="27">
        <v>3</v>
      </c>
      <c r="S13" s="27">
        <v>0</v>
      </c>
      <c r="T13" s="27">
        <f>+(F13*2)+J13</f>
        <v>33</v>
      </c>
      <c r="U13" s="40">
        <f>IFERROR(((T13+Q13+N13-R13)+(O13*2))/E13,"")</f>
        <v>1.0256410256410255</v>
      </c>
      <c r="V13" s="22">
        <v>432</v>
      </c>
      <c r="W13" s="22" t="s">
        <v>81</v>
      </c>
      <c r="X13" s="22" t="s">
        <v>82</v>
      </c>
      <c r="Y13" s="74">
        <v>1537</v>
      </c>
      <c r="Z13" s="41"/>
      <c r="AA13" s="1" t="s">
        <v>118</v>
      </c>
      <c r="AB13" s="28" t="s">
        <v>212</v>
      </c>
    </row>
    <row r="14" spans="1:28" x14ac:dyDescent="0.3">
      <c r="A14" s="1" t="s">
        <v>69</v>
      </c>
      <c r="B14" s="1" t="s">
        <v>46</v>
      </c>
      <c r="C14" s="27" t="s">
        <v>47</v>
      </c>
      <c r="D14" s="38">
        <v>50</v>
      </c>
      <c r="E14" s="27">
        <v>31</v>
      </c>
      <c r="F14" s="27">
        <v>4</v>
      </c>
      <c r="G14" s="27">
        <v>10</v>
      </c>
      <c r="H14" s="27"/>
      <c r="I14" s="27"/>
      <c r="J14" s="27">
        <v>6</v>
      </c>
      <c r="K14" s="27">
        <v>6</v>
      </c>
      <c r="L14" s="27">
        <v>6</v>
      </c>
      <c r="M14" s="27">
        <v>3</v>
      </c>
      <c r="N14" s="27">
        <f t="shared" ref="N14:N19" si="0">SUM(L14:M14)</f>
        <v>9</v>
      </c>
      <c r="O14" s="39">
        <v>0</v>
      </c>
      <c r="P14" s="39">
        <v>5</v>
      </c>
      <c r="Q14" s="39">
        <v>2</v>
      </c>
      <c r="R14" s="39">
        <v>4</v>
      </c>
      <c r="S14" s="39">
        <v>1</v>
      </c>
      <c r="T14" s="27">
        <f t="shared" ref="T14:T23" si="1">+(F14*2)+J14</f>
        <v>14</v>
      </c>
      <c r="U14" s="40">
        <f t="shared" ref="U14:U23" si="2">IFERROR(((T14+Q14+N14-R14)+(O14*2))/E14,"")</f>
        <v>0.67741935483870963</v>
      </c>
      <c r="V14" s="22">
        <v>432</v>
      </c>
      <c r="W14" s="22" t="s">
        <v>81</v>
      </c>
      <c r="X14" s="22" t="s">
        <v>82</v>
      </c>
      <c r="Y14" s="74">
        <v>1537</v>
      </c>
      <c r="Z14" s="41"/>
      <c r="AA14" s="1" t="s">
        <v>118</v>
      </c>
      <c r="AB14" s="28" t="s">
        <v>212</v>
      </c>
    </row>
    <row r="15" spans="1:28" x14ac:dyDescent="0.3">
      <c r="A15" s="1" t="s">
        <v>69</v>
      </c>
      <c r="B15" s="1" t="s">
        <v>46</v>
      </c>
      <c r="C15" s="27" t="s">
        <v>121</v>
      </c>
      <c r="D15" s="38">
        <v>32</v>
      </c>
      <c r="E15" s="27">
        <v>1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1</v>
      </c>
      <c r="S15" s="39">
        <v>0</v>
      </c>
      <c r="T15" s="27">
        <f t="shared" si="1"/>
        <v>0</v>
      </c>
      <c r="U15" s="90">
        <f t="shared" si="2"/>
        <v>-1</v>
      </c>
      <c r="V15" s="22">
        <v>432</v>
      </c>
      <c r="W15" s="22" t="s">
        <v>81</v>
      </c>
      <c r="X15" s="22" t="s">
        <v>82</v>
      </c>
      <c r="Y15" s="74">
        <v>1537</v>
      </c>
      <c r="Z15" s="41"/>
      <c r="AA15" s="1" t="s">
        <v>118</v>
      </c>
      <c r="AB15" s="28" t="s">
        <v>212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43</v>
      </c>
      <c r="E16" s="27">
        <v>34</v>
      </c>
      <c r="F16" s="27">
        <v>4</v>
      </c>
      <c r="G16" s="27">
        <v>15</v>
      </c>
      <c r="H16" s="27"/>
      <c r="I16" s="27"/>
      <c r="J16" s="27">
        <v>0</v>
      </c>
      <c r="K16" s="27">
        <v>0</v>
      </c>
      <c r="L16" s="27">
        <v>4</v>
      </c>
      <c r="M16" s="27">
        <v>6</v>
      </c>
      <c r="N16" s="27">
        <f t="shared" si="0"/>
        <v>10</v>
      </c>
      <c r="O16" s="39">
        <v>0</v>
      </c>
      <c r="P16" s="39">
        <v>4</v>
      </c>
      <c r="Q16" s="39">
        <v>1</v>
      </c>
      <c r="R16" s="39">
        <v>1</v>
      </c>
      <c r="S16" s="39">
        <v>0</v>
      </c>
      <c r="T16" s="27">
        <f t="shared" si="1"/>
        <v>8</v>
      </c>
      <c r="U16" s="40">
        <f t="shared" si="2"/>
        <v>0.52941176470588236</v>
      </c>
      <c r="V16" s="22">
        <v>432</v>
      </c>
      <c r="W16" s="22" t="s">
        <v>81</v>
      </c>
      <c r="X16" s="22" t="s">
        <v>82</v>
      </c>
      <c r="Y16" s="74">
        <v>1537</v>
      </c>
      <c r="Z16" s="41"/>
      <c r="AA16" s="1" t="s">
        <v>118</v>
      </c>
      <c r="AB16" s="28" t="s">
        <v>212</v>
      </c>
    </row>
    <row r="17" spans="1:28" x14ac:dyDescent="0.3">
      <c r="A17" s="1" t="s">
        <v>69</v>
      </c>
      <c r="B17" s="1" t="s">
        <v>46</v>
      </c>
      <c r="C17" s="27" t="s">
        <v>51</v>
      </c>
      <c r="D17" s="38">
        <v>10</v>
      </c>
      <c r="E17" s="27">
        <v>20</v>
      </c>
      <c r="F17" s="27">
        <v>3</v>
      </c>
      <c r="G17" s="27">
        <v>8</v>
      </c>
      <c r="H17" s="27"/>
      <c r="I17" s="27"/>
      <c r="J17" s="27">
        <v>1</v>
      </c>
      <c r="K17" s="27">
        <v>2</v>
      </c>
      <c r="L17" s="27">
        <v>0</v>
      </c>
      <c r="M17" s="27">
        <v>0</v>
      </c>
      <c r="N17" s="27">
        <f t="shared" si="0"/>
        <v>0</v>
      </c>
      <c r="O17" s="39">
        <v>3</v>
      </c>
      <c r="P17" s="39">
        <v>5</v>
      </c>
      <c r="Q17" s="39">
        <v>1</v>
      </c>
      <c r="R17" s="39">
        <v>1</v>
      </c>
      <c r="S17" s="39">
        <v>0</v>
      </c>
      <c r="T17" s="27">
        <f t="shared" si="1"/>
        <v>7</v>
      </c>
      <c r="U17" s="40">
        <f t="shared" si="2"/>
        <v>0.65</v>
      </c>
      <c r="V17" s="22">
        <v>432</v>
      </c>
      <c r="W17" s="22" t="s">
        <v>81</v>
      </c>
      <c r="X17" s="22" t="s">
        <v>82</v>
      </c>
      <c r="Y17" s="74">
        <v>1537</v>
      </c>
      <c r="Z17" s="41"/>
      <c r="AA17" s="1" t="s">
        <v>118</v>
      </c>
      <c r="AB17" s="28" t="s">
        <v>212</v>
      </c>
    </row>
    <row r="18" spans="1:28" x14ac:dyDescent="0.3">
      <c r="A18" s="1" t="s">
        <v>69</v>
      </c>
      <c r="B18" s="1" t="s">
        <v>46</v>
      </c>
      <c r="C18" s="27" t="s">
        <v>53</v>
      </c>
      <c r="D18" s="38">
        <v>33</v>
      </c>
      <c r="E18" s="27">
        <v>15</v>
      </c>
      <c r="F18" s="27">
        <v>1</v>
      </c>
      <c r="G18" s="27">
        <v>4</v>
      </c>
      <c r="H18" s="27"/>
      <c r="I18" s="27"/>
      <c r="J18" s="27">
        <v>1</v>
      </c>
      <c r="K18" s="27">
        <v>2</v>
      </c>
      <c r="L18" s="27">
        <v>0</v>
      </c>
      <c r="M18" s="27">
        <v>2</v>
      </c>
      <c r="N18" s="27">
        <f t="shared" si="0"/>
        <v>2</v>
      </c>
      <c r="O18" s="39">
        <v>3</v>
      </c>
      <c r="P18" s="39">
        <v>3</v>
      </c>
      <c r="Q18" s="39">
        <v>0</v>
      </c>
      <c r="R18" s="39">
        <v>3</v>
      </c>
      <c r="S18" s="39">
        <v>0</v>
      </c>
      <c r="T18" s="27">
        <f t="shared" si="1"/>
        <v>3</v>
      </c>
      <c r="U18" s="40">
        <f t="shared" si="2"/>
        <v>0.53333333333333333</v>
      </c>
      <c r="V18" s="22">
        <v>432</v>
      </c>
      <c r="W18" s="22" t="s">
        <v>81</v>
      </c>
      <c r="X18" s="22" t="s">
        <v>82</v>
      </c>
      <c r="Y18" s="74">
        <v>1537</v>
      </c>
      <c r="Z18" s="41"/>
      <c r="AA18" s="1" t="s">
        <v>118</v>
      </c>
      <c r="AB18" s="28" t="s">
        <v>212</v>
      </c>
    </row>
    <row r="19" spans="1:28" x14ac:dyDescent="0.3">
      <c r="A19" s="1" t="s">
        <v>69</v>
      </c>
      <c r="B19" s="1" t="s">
        <v>46</v>
      </c>
      <c r="C19" s="27" t="s">
        <v>57</v>
      </c>
      <c r="D19" s="38">
        <v>51</v>
      </c>
      <c r="E19" s="27">
        <v>22</v>
      </c>
      <c r="F19" s="27">
        <v>3</v>
      </c>
      <c r="G19" s="27">
        <v>7</v>
      </c>
      <c r="H19" s="27"/>
      <c r="I19" s="27"/>
      <c r="J19" s="27">
        <v>0</v>
      </c>
      <c r="K19" s="27">
        <v>2</v>
      </c>
      <c r="L19" s="27">
        <v>1</v>
      </c>
      <c r="M19" s="27">
        <v>4</v>
      </c>
      <c r="N19" s="27">
        <f t="shared" si="0"/>
        <v>5</v>
      </c>
      <c r="O19" s="39">
        <v>1</v>
      </c>
      <c r="P19" s="39">
        <v>2</v>
      </c>
      <c r="Q19" s="39">
        <v>3</v>
      </c>
      <c r="R19" s="39">
        <v>2</v>
      </c>
      <c r="S19" s="39">
        <v>1</v>
      </c>
      <c r="T19" s="27">
        <f t="shared" si="1"/>
        <v>6</v>
      </c>
      <c r="U19" s="40">
        <f t="shared" si="2"/>
        <v>0.63636363636363635</v>
      </c>
      <c r="V19" s="22">
        <v>432</v>
      </c>
      <c r="W19" s="22" t="s">
        <v>81</v>
      </c>
      <c r="X19" s="22" t="s">
        <v>82</v>
      </c>
      <c r="Y19" s="74">
        <v>1537</v>
      </c>
      <c r="Z19" s="41"/>
      <c r="AA19" s="1" t="s">
        <v>118</v>
      </c>
      <c r="AB19" s="28" t="s">
        <v>212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11</v>
      </c>
      <c r="E20" s="27">
        <v>23</v>
      </c>
      <c r="F20" s="27">
        <v>2</v>
      </c>
      <c r="G20" s="27">
        <v>9</v>
      </c>
      <c r="H20" s="27"/>
      <c r="I20" s="27"/>
      <c r="J20" s="27">
        <v>3</v>
      </c>
      <c r="K20" s="27">
        <v>4</v>
      </c>
      <c r="L20" s="27">
        <v>3</v>
      </c>
      <c r="M20" s="27">
        <v>2</v>
      </c>
      <c r="N20" s="27">
        <f>SUM(L20:M20)</f>
        <v>5</v>
      </c>
      <c r="O20" s="39">
        <v>3</v>
      </c>
      <c r="P20" s="39">
        <v>1</v>
      </c>
      <c r="Q20" s="39">
        <v>3</v>
      </c>
      <c r="R20" s="39">
        <v>2</v>
      </c>
      <c r="S20" s="39">
        <v>1</v>
      </c>
      <c r="T20" s="27">
        <f t="shared" si="1"/>
        <v>7</v>
      </c>
      <c r="U20" s="40">
        <f t="shared" si="2"/>
        <v>0.82608695652173914</v>
      </c>
      <c r="V20" s="22">
        <v>432</v>
      </c>
      <c r="W20" s="22" t="s">
        <v>81</v>
      </c>
      <c r="X20" s="22" t="s">
        <v>82</v>
      </c>
      <c r="Y20" s="74">
        <v>1537</v>
      </c>
      <c r="Z20" s="41"/>
      <c r="AA20" s="1" t="s">
        <v>118</v>
      </c>
      <c r="AB20" s="28" t="s">
        <v>212</v>
      </c>
    </row>
    <row r="21" spans="1:28" x14ac:dyDescent="0.3">
      <c r="A21" s="1" t="s">
        <v>69</v>
      </c>
      <c r="B21" s="1" t="s">
        <v>46</v>
      </c>
      <c r="C21" s="27" t="s">
        <v>123</v>
      </c>
      <c r="D21" s="38">
        <v>24</v>
      </c>
      <c r="E21" s="27">
        <v>26</v>
      </c>
      <c r="F21" s="27">
        <v>1</v>
      </c>
      <c r="G21" s="27">
        <v>6</v>
      </c>
      <c r="H21" s="27"/>
      <c r="I21" s="27"/>
      <c r="J21" s="27">
        <v>4</v>
      </c>
      <c r="K21" s="27">
        <v>4</v>
      </c>
      <c r="L21" s="27">
        <v>1</v>
      </c>
      <c r="M21" s="27">
        <v>1</v>
      </c>
      <c r="N21" s="27">
        <f>SUM(L21:M21)</f>
        <v>2</v>
      </c>
      <c r="O21" s="39">
        <v>0</v>
      </c>
      <c r="P21" s="39">
        <v>4</v>
      </c>
      <c r="Q21" s="39">
        <v>1</v>
      </c>
      <c r="R21" s="39">
        <v>0</v>
      </c>
      <c r="S21" s="39">
        <v>0</v>
      </c>
      <c r="T21" s="27">
        <f t="shared" si="1"/>
        <v>6</v>
      </c>
      <c r="U21" s="40">
        <f t="shared" si="2"/>
        <v>0.34615384615384615</v>
      </c>
      <c r="V21" s="22">
        <v>432</v>
      </c>
      <c r="W21" s="22" t="s">
        <v>81</v>
      </c>
      <c r="X21" s="22" t="s">
        <v>82</v>
      </c>
      <c r="Y21" s="74">
        <v>1537</v>
      </c>
      <c r="Z21" s="41"/>
      <c r="AA21" s="1" t="s">
        <v>118</v>
      </c>
      <c r="AB21" s="28" t="s">
        <v>212</v>
      </c>
    </row>
    <row r="22" spans="1:28" x14ac:dyDescent="0.3">
      <c r="A22" s="1" t="s">
        <v>69</v>
      </c>
      <c r="B22" s="1" t="s">
        <v>46</v>
      </c>
      <c r="C22" s="27" t="s">
        <v>58</v>
      </c>
      <c r="D22" s="38">
        <v>22</v>
      </c>
      <c r="E22" s="27">
        <v>4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1</v>
      </c>
      <c r="N22" s="27">
        <f>SUM(L22:M22)</f>
        <v>1</v>
      </c>
      <c r="O22" s="39">
        <v>1</v>
      </c>
      <c r="P22" s="39">
        <v>0</v>
      </c>
      <c r="Q22" s="39">
        <v>1</v>
      </c>
      <c r="R22" s="39">
        <v>0</v>
      </c>
      <c r="S22" s="39">
        <v>0</v>
      </c>
      <c r="T22" s="27">
        <f t="shared" si="1"/>
        <v>0</v>
      </c>
      <c r="U22" s="40">
        <f t="shared" si="2"/>
        <v>1</v>
      </c>
      <c r="V22" s="22">
        <v>432</v>
      </c>
      <c r="W22" s="22" t="s">
        <v>81</v>
      </c>
      <c r="X22" s="22" t="s">
        <v>82</v>
      </c>
      <c r="Y22" s="74">
        <v>1537</v>
      </c>
      <c r="Z22" s="41"/>
      <c r="AA22" s="1" t="s">
        <v>118</v>
      </c>
      <c r="AB22" s="28" t="s">
        <v>212</v>
      </c>
    </row>
    <row r="23" spans="1:28" x14ac:dyDescent="0.3">
      <c r="A23" s="1" t="s">
        <v>69</v>
      </c>
      <c r="B23" s="1" t="s">
        <v>46</v>
      </c>
      <c r="C23" s="27" t="s">
        <v>55</v>
      </c>
      <c r="D23" s="38">
        <v>1</v>
      </c>
      <c r="E23" s="27">
        <v>25</v>
      </c>
      <c r="F23" s="27">
        <v>2</v>
      </c>
      <c r="G23" s="27">
        <v>3</v>
      </c>
      <c r="H23" s="27"/>
      <c r="I23" s="27"/>
      <c r="J23" s="27">
        <v>4</v>
      </c>
      <c r="K23" s="27">
        <v>4</v>
      </c>
      <c r="L23" s="27">
        <v>1</v>
      </c>
      <c r="M23" s="27">
        <v>3</v>
      </c>
      <c r="N23" s="27">
        <f>SUM(L23:M23)</f>
        <v>4</v>
      </c>
      <c r="O23" s="39">
        <v>3</v>
      </c>
      <c r="P23" s="39">
        <v>3</v>
      </c>
      <c r="Q23" s="39">
        <v>2</v>
      </c>
      <c r="R23" s="39">
        <v>5</v>
      </c>
      <c r="S23" s="39">
        <v>0</v>
      </c>
      <c r="T23" s="27">
        <f t="shared" si="1"/>
        <v>8</v>
      </c>
      <c r="U23" s="40">
        <f t="shared" si="2"/>
        <v>0.6</v>
      </c>
      <c r="V23" s="22">
        <v>432</v>
      </c>
      <c r="W23" s="22" t="s">
        <v>81</v>
      </c>
      <c r="X23" s="22" t="s">
        <v>82</v>
      </c>
      <c r="Y23" s="74">
        <v>1537</v>
      </c>
      <c r="Z23" s="41"/>
      <c r="AA23" s="1" t="s">
        <v>118</v>
      </c>
      <c r="AB23" s="28" t="s">
        <v>212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86</v>
      </c>
      <c r="H24" s="44">
        <f t="shared" si="3"/>
        <v>0</v>
      </c>
      <c r="I24" s="44">
        <f t="shared" si="3"/>
        <v>0</v>
      </c>
      <c r="J24" s="44">
        <f t="shared" si="3"/>
        <v>28</v>
      </c>
      <c r="K24" s="44">
        <f t="shared" si="3"/>
        <v>35</v>
      </c>
      <c r="L24" s="44">
        <f t="shared" si="3"/>
        <v>17</v>
      </c>
      <c r="M24" s="44">
        <f t="shared" si="3"/>
        <v>26</v>
      </c>
      <c r="N24" s="44">
        <f t="shared" si="3"/>
        <v>43</v>
      </c>
      <c r="O24" s="44">
        <f t="shared" si="3"/>
        <v>15</v>
      </c>
      <c r="P24" s="44">
        <f t="shared" si="3"/>
        <v>29</v>
      </c>
      <c r="Q24" s="44">
        <f t="shared" si="3"/>
        <v>17</v>
      </c>
      <c r="R24" s="44">
        <f t="shared" si="3"/>
        <v>22</v>
      </c>
      <c r="S24" s="44">
        <f t="shared" si="3"/>
        <v>3</v>
      </c>
      <c r="T24" s="44">
        <f t="shared" si="3"/>
        <v>92</v>
      </c>
      <c r="U24" s="45">
        <f>((T24+Q24+N24-R24)+(O24*2))/E24</f>
        <v>0.66666666666666663</v>
      </c>
      <c r="V24" s="46">
        <v>432</v>
      </c>
      <c r="W24" s="46" t="s">
        <v>81</v>
      </c>
      <c r="X24" s="46" t="s">
        <v>82</v>
      </c>
      <c r="Y24" s="75">
        <v>1537</v>
      </c>
      <c r="Z24" s="47"/>
      <c r="AA24" s="43" t="s">
        <v>118</v>
      </c>
      <c r="AB24" s="78" t="s">
        <v>212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0.37209302325581395</v>
      </c>
      <c r="H25" s="27"/>
      <c r="I25" s="1"/>
      <c r="J25" s="48" t="s">
        <v>42</v>
      </c>
      <c r="K25" s="50">
        <f>J24/K24</f>
        <v>0.8</v>
      </c>
      <c r="L25" s="1"/>
      <c r="M25" s="39" t="s">
        <v>43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85</v>
      </c>
      <c r="D35" s="38">
        <v>52</v>
      </c>
      <c r="E35" s="27">
        <v>15</v>
      </c>
      <c r="F35" s="27">
        <v>5</v>
      </c>
      <c r="G35" s="27">
        <v>7</v>
      </c>
      <c r="H35" s="27"/>
      <c r="I35" s="27"/>
      <c r="J35" s="27">
        <v>4</v>
      </c>
      <c r="K35" s="27">
        <v>5</v>
      </c>
      <c r="L35" s="27">
        <v>0</v>
      </c>
      <c r="M35" s="27">
        <v>8</v>
      </c>
      <c r="N35" s="27">
        <f t="shared" ref="N35:N44" si="4">SUM(L35:M35)</f>
        <v>8</v>
      </c>
      <c r="O35" s="39">
        <v>0</v>
      </c>
      <c r="P35" s="39">
        <v>5</v>
      </c>
      <c r="Q35" s="39">
        <v>0</v>
      </c>
      <c r="R35" s="39">
        <v>1</v>
      </c>
      <c r="S35" s="39">
        <v>0</v>
      </c>
      <c r="T35" s="39">
        <f t="shared" ref="T35:T44" si="5">(H35*3)+((F35-H35)*2)+J35</f>
        <v>14</v>
      </c>
      <c r="U35" s="40">
        <f t="shared" ref="U35:U44" si="6">IFERROR(((T35+Q35+N35-R35)+(O35*2))/E35,"")</f>
        <v>1.4</v>
      </c>
      <c r="V35" s="22">
        <v>432</v>
      </c>
      <c r="W35" s="22" t="s">
        <v>86</v>
      </c>
      <c r="X35" s="22" t="s">
        <v>87</v>
      </c>
      <c r="Y35" s="74">
        <v>1537</v>
      </c>
      <c r="Z35" s="41"/>
      <c r="AA35" s="1" t="s">
        <v>216</v>
      </c>
      <c r="AB35" s="28" t="s">
        <v>217</v>
      </c>
    </row>
    <row r="36" spans="1:28" x14ac:dyDescent="0.3">
      <c r="A36" s="1" t="s">
        <v>46</v>
      </c>
      <c r="B36" s="1" t="s">
        <v>69</v>
      </c>
      <c r="C36" s="27" t="s">
        <v>218</v>
      </c>
      <c r="D36" s="38">
        <v>20</v>
      </c>
      <c r="E36" s="27">
        <v>21</v>
      </c>
      <c r="F36" s="27">
        <v>0</v>
      </c>
      <c r="G36" s="27">
        <v>1</v>
      </c>
      <c r="H36" s="27"/>
      <c r="I36" s="27"/>
      <c r="J36" s="27">
        <v>2</v>
      </c>
      <c r="K36" s="27">
        <v>2</v>
      </c>
      <c r="L36" s="27">
        <v>0</v>
      </c>
      <c r="M36" s="27">
        <v>0</v>
      </c>
      <c r="N36" s="27">
        <f t="shared" si="4"/>
        <v>0</v>
      </c>
      <c r="O36" s="27">
        <v>3</v>
      </c>
      <c r="P36" s="39">
        <v>3</v>
      </c>
      <c r="Q36" s="27">
        <v>1</v>
      </c>
      <c r="R36" s="27">
        <v>2</v>
      </c>
      <c r="S36" s="27">
        <v>0</v>
      </c>
      <c r="T36" s="27">
        <f t="shared" si="5"/>
        <v>2</v>
      </c>
      <c r="U36" s="40">
        <f t="shared" si="6"/>
        <v>0.33333333333333331</v>
      </c>
      <c r="V36" s="22">
        <v>432</v>
      </c>
      <c r="W36" s="22" t="s">
        <v>86</v>
      </c>
      <c r="X36" s="22" t="s">
        <v>87</v>
      </c>
      <c r="Y36" s="74">
        <v>1537</v>
      </c>
      <c r="Z36" s="41"/>
      <c r="AA36" s="1" t="s">
        <v>216</v>
      </c>
      <c r="AB36" s="28" t="s">
        <v>217</v>
      </c>
    </row>
    <row r="37" spans="1:28" x14ac:dyDescent="0.3">
      <c r="A37" s="1" t="s">
        <v>46</v>
      </c>
      <c r="B37" s="1" t="s">
        <v>69</v>
      </c>
      <c r="C37" s="27" t="s">
        <v>219</v>
      </c>
      <c r="D37" s="38">
        <v>7</v>
      </c>
      <c r="E37" s="27">
        <v>25</v>
      </c>
      <c r="F37" s="27">
        <v>2</v>
      </c>
      <c r="G37" s="27">
        <v>6</v>
      </c>
      <c r="H37" s="27"/>
      <c r="I37" s="27"/>
      <c r="J37" s="27">
        <v>0</v>
      </c>
      <c r="K37" s="27">
        <v>0</v>
      </c>
      <c r="L37" s="27">
        <v>2</v>
      </c>
      <c r="M37" s="27">
        <v>1</v>
      </c>
      <c r="N37" s="27">
        <f t="shared" si="4"/>
        <v>3</v>
      </c>
      <c r="O37" s="39">
        <v>1</v>
      </c>
      <c r="P37" s="39">
        <v>3</v>
      </c>
      <c r="Q37" s="39">
        <v>0</v>
      </c>
      <c r="R37" s="39">
        <v>2</v>
      </c>
      <c r="S37" s="39">
        <v>1</v>
      </c>
      <c r="T37" s="39">
        <f t="shared" si="5"/>
        <v>4</v>
      </c>
      <c r="U37" s="40">
        <f t="shared" si="6"/>
        <v>0.28000000000000003</v>
      </c>
      <c r="V37" s="22">
        <v>432</v>
      </c>
      <c r="W37" s="22" t="s">
        <v>86</v>
      </c>
      <c r="X37" s="22" t="s">
        <v>87</v>
      </c>
      <c r="Y37" s="74">
        <v>1537</v>
      </c>
      <c r="Z37" s="41"/>
      <c r="AA37" s="1" t="s">
        <v>216</v>
      </c>
      <c r="AB37" s="28" t="s">
        <v>217</v>
      </c>
    </row>
    <row r="38" spans="1:28" x14ac:dyDescent="0.3">
      <c r="A38" s="1" t="s">
        <v>46</v>
      </c>
      <c r="B38" s="1" t="s">
        <v>69</v>
      </c>
      <c r="C38" s="27" t="s">
        <v>220</v>
      </c>
      <c r="D38" s="38">
        <v>22</v>
      </c>
      <c r="E38" s="27">
        <v>21</v>
      </c>
      <c r="F38" s="27">
        <v>0</v>
      </c>
      <c r="G38" s="27">
        <v>2</v>
      </c>
      <c r="H38" s="27"/>
      <c r="I38" s="27"/>
      <c r="J38" s="27">
        <v>4</v>
      </c>
      <c r="K38" s="27">
        <v>4</v>
      </c>
      <c r="L38" s="27">
        <v>3</v>
      </c>
      <c r="M38" s="27">
        <v>2</v>
      </c>
      <c r="N38" s="27">
        <f t="shared" si="4"/>
        <v>5</v>
      </c>
      <c r="O38" s="39">
        <v>0</v>
      </c>
      <c r="P38" s="39">
        <v>2</v>
      </c>
      <c r="Q38" s="39">
        <v>1</v>
      </c>
      <c r="R38" s="39">
        <v>6</v>
      </c>
      <c r="S38" s="39">
        <v>0</v>
      </c>
      <c r="T38" s="39">
        <f t="shared" si="5"/>
        <v>4</v>
      </c>
      <c r="U38" s="40">
        <f t="shared" si="6"/>
        <v>0.19047619047619047</v>
      </c>
      <c r="V38" s="22">
        <v>432</v>
      </c>
      <c r="W38" s="22" t="s">
        <v>86</v>
      </c>
      <c r="X38" s="22" t="s">
        <v>87</v>
      </c>
      <c r="Y38" s="74">
        <v>1537</v>
      </c>
      <c r="Z38" s="41"/>
      <c r="AA38" s="1" t="s">
        <v>216</v>
      </c>
      <c r="AB38" s="28" t="s">
        <v>217</v>
      </c>
    </row>
    <row r="39" spans="1:28" x14ac:dyDescent="0.3">
      <c r="A39" s="1" t="s">
        <v>46</v>
      </c>
      <c r="B39" s="1" t="s">
        <v>69</v>
      </c>
      <c r="C39" s="27" t="s">
        <v>221</v>
      </c>
      <c r="D39" s="38">
        <v>50</v>
      </c>
      <c r="E39" s="27">
        <v>32</v>
      </c>
      <c r="F39" s="27">
        <v>5</v>
      </c>
      <c r="G39" s="27">
        <v>19</v>
      </c>
      <c r="H39" s="27"/>
      <c r="I39" s="27"/>
      <c r="J39" s="27">
        <v>7</v>
      </c>
      <c r="K39" s="27">
        <v>12</v>
      </c>
      <c r="L39" s="27">
        <v>6</v>
      </c>
      <c r="M39" s="27">
        <v>8</v>
      </c>
      <c r="N39" s="27">
        <f t="shared" si="4"/>
        <v>14</v>
      </c>
      <c r="O39" s="39">
        <v>0</v>
      </c>
      <c r="P39" s="39">
        <v>4</v>
      </c>
      <c r="Q39" s="39">
        <v>0</v>
      </c>
      <c r="R39" s="39">
        <v>6</v>
      </c>
      <c r="S39" s="39">
        <v>1</v>
      </c>
      <c r="T39" s="39">
        <f t="shared" si="5"/>
        <v>17</v>
      </c>
      <c r="U39" s="40">
        <f t="shared" si="6"/>
        <v>0.78125</v>
      </c>
      <c r="V39" s="22">
        <v>432</v>
      </c>
      <c r="W39" s="22" t="s">
        <v>86</v>
      </c>
      <c r="X39" s="22" t="s">
        <v>87</v>
      </c>
      <c r="Y39" s="74">
        <v>1537</v>
      </c>
      <c r="Z39" s="41"/>
      <c r="AA39" s="1" t="s">
        <v>216</v>
      </c>
      <c r="AB39" s="28" t="s">
        <v>217</v>
      </c>
    </row>
    <row r="40" spans="1:28" x14ac:dyDescent="0.3">
      <c r="A40" s="1" t="s">
        <v>46</v>
      </c>
      <c r="B40" s="1" t="s">
        <v>69</v>
      </c>
      <c r="C40" s="27" t="s">
        <v>222</v>
      </c>
      <c r="D40" s="38">
        <v>1</v>
      </c>
      <c r="E40" s="27">
        <v>38</v>
      </c>
      <c r="F40" s="27">
        <v>4</v>
      </c>
      <c r="G40" s="27">
        <v>11</v>
      </c>
      <c r="H40" s="27"/>
      <c r="I40" s="27"/>
      <c r="J40" s="27">
        <v>5</v>
      </c>
      <c r="K40" s="27">
        <v>5</v>
      </c>
      <c r="L40" s="27">
        <v>0</v>
      </c>
      <c r="M40" s="27">
        <v>2</v>
      </c>
      <c r="N40" s="27">
        <f t="shared" si="4"/>
        <v>2</v>
      </c>
      <c r="O40" s="39">
        <v>4</v>
      </c>
      <c r="P40" s="39">
        <v>5</v>
      </c>
      <c r="Q40" s="39">
        <v>2</v>
      </c>
      <c r="R40" s="39">
        <v>6</v>
      </c>
      <c r="S40" s="39">
        <v>0</v>
      </c>
      <c r="T40" s="39">
        <f t="shared" si="5"/>
        <v>13</v>
      </c>
      <c r="U40" s="40">
        <f t="shared" si="6"/>
        <v>0.5</v>
      </c>
      <c r="V40" s="22">
        <v>432</v>
      </c>
      <c r="W40" s="22" t="s">
        <v>86</v>
      </c>
      <c r="X40" s="22" t="s">
        <v>87</v>
      </c>
      <c r="Y40" s="74">
        <v>1537</v>
      </c>
      <c r="Z40" s="41"/>
      <c r="AA40" s="1" t="s">
        <v>216</v>
      </c>
      <c r="AB40" s="28" t="s">
        <v>217</v>
      </c>
    </row>
    <row r="41" spans="1:28" x14ac:dyDescent="0.3">
      <c r="A41" s="1" t="s">
        <v>46</v>
      </c>
      <c r="B41" s="1" t="s">
        <v>69</v>
      </c>
      <c r="C41" s="27" t="s">
        <v>223</v>
      </c>
      <c r="D41" s="38">
        <v>12</v>
      </c>
      <c r="E41" s="27">
        <v>39</v>
      </c>
      <c r="F41" s="27">
        <v>5</v>
      </c>
      <c r="G41" s="27">
        <v>15</v>
      </c>
      <c r="H41" s="27"/>
      <c r="I41" s="27"/>
      <c r="J41" s="27">
        <v>5</v>
      </c>
      <c r="K41" s="27">
        <v>6</v>
      </c>
      <c r="L41" s="27">
        <v>4</v>
      </c>
      <c r="M41" s="27">
        <v>8</v>
      </c>
      <c r="N41" s="27">
        <f t="shared" si="4"/>
        <v>12</v>
      </c>
      <c r="O41" s="39">
        <v>4</v>
      </c>
      <c r="P41" s="39">
        <v>3</v>
      </c>
      <c r="Q41" s="39">
        <v>4</v>
      </c>
      <c r="R41" s="39">
        <v>2</v>
      </c>
      <c r="S41" s="39">
        <v>0</v>
      </c>
      <c r="T41" s="39">
        <f t="shared" si="5"/>
        <v>15</v>
      </c>
      <c r="U41" s="40">
        <f t="shared" si="6"/>
        <v>0.94871794871794868</v>
      </c>
      <c r="V41" s="22">
        <v>432</v>
      </c>
      <c r="W41" s="22" t="s">
        <v>86</v>
      </c>
      <c r="X41" s="22" t="s">
        <v>87</v>
      </c>
      <c r="Y41" s="74">
        <v>1537</v>
      </c>
      <c r="Z41" s="41"/>
      <c r="AA41" s="1" t="s">
        <v>216</v>
      </c>
      <c r="AB41" s="28" t="s">
        <v>217</v>
      </c>
    </row>
    <row r="42" spans="1:28" x14ac:dyDescent="0.3">
      <c r="A42" s="1" t="s">
        <v>46</v>
      </c>
      <c r="B42" s="1" t="s">
        <v>69</v>
      </c>
      <c r="C42" s="27" t="s">
        <v>361</v>
      </c>
      <c r="D42" s="38">
        <v>11</v>
      </c>
      <c r="E42" s="27" t="s">
        <v>395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/>
      <c r="V42" s="22">
        <v>432</v>
      </c>
      <c r="W42" s="22" t="s">
        <v>86</v>
      </c>
      <c r="X42" s="22" t="s">
        <v>87</v>
      </c>
      <c r="Y42" s="74">
        <v>1537</v>
      </c>
      <c r="Z42" s="41"/>
      <c r="AA42" s="1" t="s">
        <v>216</v>
      </c>
      <c r="AB42" s="28" t="s">
        <v>217</v>
      </c>
    </row>
    <row r="43" spans="1:28" x14ac:dyDescent="0.3">
      <c r="A43" s="1" t="s">
        <v>46</v>
      </c>
      <c r="B43" s="1" t="s">
        <v>69</v>
      </c>
      <c r="C43" s="27" t="s">
        <v>224</v>
      </c>
      <c r="D43" s="38">
        <v>44</v>
      </c>
      <c r="E43" s="27">
        <v>36</v>
      </c>
      <c r="F43" s="27">
        <v>10</v>
      </c>
      <c r="G43" s="27">
        <v>14</v>
      </c>
      <c r="H43" s="27"/>
      <c r="I43" s="27"/>
      <c r="J43" s="27">
        <v>5</v>
      </c>
      <c r="K43" s="27">
        <v>6</v>
      </c>
      <c r="L43" s="27">
        <v>5</v>
      </c>
      <c r="M43" s="27">
        <v>9</v>
      </c>
      <c r="N43" s="27">
        <f t="shared" si="4"/>
        <v>14</v>
      </c>
      <c r="O43" s="39">
        <v>6</v>
      </c>
      <c r="P43" s="39">
        <v>5</v>
      </c>
      <c r="Q43" s="39">
        <v>4</v>
      </c>
      <c r="R43" s="39">
        <v>6</v>
      </c>
      <c r="S43" s="39">
        <v>1</v>
      </c>
      <c r="T43" s="39">
        <f t="shared" si="5"/>
        <v>25</v>
      </c>
      <c r="U43" s="40">
        <f t="shared" si="6"/>
        <v>1.3611111111111112</v>
      </c>
      <c r="V43" s="22">
        <v>432</v>
      </c>
      <c r="W43" s="22" t="s">
        <v>86</v>
      </c>
      <c r="X43" s="22" t="s">
        <v>87</v>
      </c>
      <c r="Y43" s="74">
        <v>1537</v>
      </c>
      <c r="Z43" s="41"/>
      <c r="AA43" s="1" t="s">
        <v>216</v>
      </c>
      <c r="AB43" s="28" t="s">
        <v>217</v>
      </c>
    </row>
    <row r="44" spans="1:28" x14ac:dyDescent="0.3">
      <c r="A44" s="1" t="s">
        <v>46</v>
      </c>
      <c r="B44" s="1" t="s">
        <v>69</v>
      </c>
      <c r="C44" s="27" t="s">
        <v>225</v>
      </c>
      <c r="D44" s="38">
        <v>10</v>
      </c>
      <c r="E44" s="27">
        <v>13</v>
      </c>
      <c r="F44" s="27">
        <v>0</v>
      </c>
      <c r="G44" s="27">
        <v>0</v>
      </c>
      <c r="H44" s="27"/>
      <c r="I44" s="27"/>
      <c r="J44" s="27">
        <v>2</v>
      </c>
      <c r="K44" s="27">
        <v>4</v>
      </c>
      <c r="L44" s="27">
        <v>1</v>
      </c>
      <c r="M44" s="27">
        <v>3</v>
      </c>
      <c r="N44" s="27">
        <f t="shared" si="4"/>
        <v>4</v>
      </c>
      <c r="O44" s="39">
        <v>0</v>
      </c>
      <c r="P44" s="39">
        <v>0</v>
      </c>
      <c r="Q44" s="39">
        <v>0</v>
      </c>
      <c r="R44" s="39">
        <v>1</v>
      </c>
      <c r="S44" s="39">
        <v>0</v>
      </c>
      <c r="T44" s="39">
        <f t="shared" si="5"/>
        <v>2</v>
      </c>
      <c r="U44" s="40">
        <f t="shared" si="6"/>
        <v>0.38461538461538464</v>
      </c>
      <c r="V44" s="22">
        <v>432</v>
      </c>
      <c r="W44" s="22" t="s">
        <v>86</v>
      </c>
      <c r="X44" s="22" t="s">
        <v>87</v>
      </c>
      <c r="Y44" s="74">
        <v>1537</v>
      </c>
      <c r="Z44" s="41"/>
      <c r="AA44" s="1" t="s">
        <v>216</v>
      </c>
      <c r="AB44" s="28" t="s">
        <v>217</v>
      </c>
    </row>
    <row r="45" spans="1:28" x14ac:dyDescent="0.3">
      <c r="A45" s="43" t="s">
        <v>46</v>
      </c>
      <c r="B45" s="43" t="s">
        <v>69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31</v>
      </c>
      <c r="G45" s="44">
        <f t="shared" si="7"/>
        <v>75</v>
      </c>
      <c r="H45" s="44">
        <f t="shared" si="7"/>
        <v>0</v>
      </c>
      <c r="I45" s="44">
        <f t="shared" si="7"/>
        <v>0</v>
      </c>
      <c r="J45" s="44">
        <f t="shared" si="7"/>
        <v>34</v>
      </c>
      <c r="K45" s="44">
        <f t="shared" si="7"/>
        <v>44</v>
      </c>
      <c r="L45" s="44">
        <f t="shared" si="7"/>
        <v>21</v>
      </c>
      <c r="M45" s="44">
        <f t="shared" si="7"/>
        <v>41</v>
      </c>
      <c r="N45" s="44">
        <f t="shared" si="7"/>
        <v>62</v>
      </c>
      <c r="O45" s="44">
        <f t="shared" si="7"/>
        <v>18</v>
      </c>
      <c r="P45" s="44">
        <f t="shared" si="7"/>
        <v>30</v>
      </c>
      <c r="Q45" s="44">
        <f t="shared" si="7"/>
        <v>12</v>
      </c>
      <c r="R45" s="44">
        <f t="shared" si="7"/>
        <v>32</v>
      </c>
      <c r="S45" s="44">
        <f t="shared" si="7"/>
        <v>3</v>
      </c>
      <c r="T45" s="44">
        <f t="shared" si="7"/>
        <v>96</v>
      </c>
      <c r="U45" s="45">
        <f>((T45+Q45+N45-R45)+(O45*2))/E45</f>
        <v>0.72499999999999998</v>
      </c>
      <c r="V45" s="46">
        <v>432</v>
      </c>
      <c r="W45" s="46" t="s">
        <v>86</v>
      </c>
      <c r="X45" s="46" t="s">
        <v>87</v>
      </c>
      <c r="Y45" s="75">
        <v>1537</v>
      </c>
      <c r="Z45" s="47"/>
      <c r="AA45" s="43" t="s">
        <v>216</v>
      </c>
      <c r="AB45" s="78" t="s">
        <v>217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0.41333333333333333</v>
      </c>
      <c r="H46" s="27"/>
      <c r="I46" s="1"/>
      <c r="J46" s="48" t="s">
        <v>42</v>
      </c>
      <c r="K46" s="50">
        <f>J45/K45</f>
        <v>0.77272727272727271</v>
      </c>
      <c r="L46" s="1"/>
      <c r="M46" s="39" t="s">
        <v>43</v>
      </c>
      <c r="N46" s="51">
        <v>1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4E5C-D366-4368-BC27-30BCFCF57185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226</v>
      </c>
      <c r="D4" s="7" t="s">
        <v>5</v>
      </c>
      <c r="E4" s="8"/>
      <c r="F4" s="5"/>
      <c r="G4" s="1"/>
      <c r="J4" s="15" t="s">
        <v>228</v>
      </c>
      <c r="K4" s="16" t="str">
        <f>+C11</f>
        <v>San Francisco Pioneers</v>
      </c>
      <c r="L4" s="17"/>
      <c r="M4" s="18"/>
      <c r="N4" s="19">
        <v>26</v>
      </c>
      <c r="O4" s="19">
        <v>25</v>
      </c>
      <c r="P4" s="19">
        <v>33</v>
      </c>
      <c r="Q4" s="19">
        <v>27</v>
      </c>
      <c r="R4" s="20"/>
      <c r="S4" s="21">
        <f>SUM(N4:R4)</f>
        <v>111</v>
      </c>
      <c r="T4" s="22">
        <v>434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229</v>
      </c>
      <c r="K5" s="16" t="str">
        <f>+C33</f>
        <v>Nebraska Wranglers</v>
      </c>
      <c r="L5" s="17"/>
      <c r="M5" s="18"/>
      <c r="N5" s="19">
        <v>31</v>
      </c>
      <c r="O5" s="19">
        <v>26</v>
      </c>
      <c r="P5" s="19">
        <v>27</v>
      </c>
      <c r="Q5" s="19">
        <v>38</v>
      </c>
      <c r="R5" s="20"/>
      <c r="S5" s="21">
        <f>SUM(N5:R5)</f>
        <v>122</v>
      </c>
      <c r="T5" s="22">
        <v>434</v>
      </c>
      <c r="U5" s="1"/>
      <c r="V5" s="1"/>
      <c r="W5" s="1"/>
    </row>
    <row r="6" spans="1:28" x14ac:dyDescent="0.3">
      <c r="C6" s="23">
        <v>350</v>
      </c>
      <c r="D6" s="7" t="s">
        <v>7</v>
      </c>
      <c r="F6" s="1" t="s">
        <v>412</v>
      </c>
      <c r="T6" s="1"/>
      <c r="U6" s="1"/>
      <c r="V6" s="1"/>
      <c r="W6" s="1"/>
    </row>
    <row r="7" spans="1:28" x14ac:dyDescent="0.3">
      <c r="B7" s="1"/>
      <c r="C7" s="24" t="s">
        <v>227</v>
      </c>
      <c r="D7" s="7" t="s">
        <v>8</v>
      </c>
      <c r="G7" s="1"/>
      <c r="S7" s="1"/>
      <c r="T7" s="25" t="s">
        <v>9</v>
      </c>
      <c r="U7" s="1"/>
      <c r="V7" s="26">
        <v>434</v>
      </c>
      <c r="W7" s="1"/>
    </row>
    <row r="8" spans="1:28" x14ac:dyDescent="0.3">
      <c r="B8" s="1"/>
      <c r="C8" s="24" t="s">
        <v>132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117</v>
      </c>
      <c r="D13" s="38">
        <v>32</v>
      </c>
      <c r="E13" s="27">
        <v>43</v>
      </c>
      <c r="F13" s="27">
        <v>8</v>
      </c>
      <c r="G13" s="27">
        <v>23</v>
      </c>
      <c r="H13" s="27">
        <v>0</v>
      </c>
      <c r="I13" s="27">
        <v>1</v>
      </c>
      <c r="J13" s="27">
        <v>12</v>
      </c>
      <c r="K13" s="27">
        <v>12</v>
      </c>
      <c r="L13" s="27">
        <v>0</v>
      </c>
      <c r="M13" s="27">
        <v>1</v>
      </c>
      <c r="N13" s="27">
        <f>SUM(L13:M13)</f>
        <v>1</v>
      </c>
      <c r="O13" s="27">
        <v>2</v>
      </c>
      <c r="P13" s="39">
        <v>3</v>
      </c>
      <c r="Q13" s="27">
        <v>5</v>
      </c>
      <c r="R13" s="27">
        <v>5</v>
      </c>
      <c r="S13" s="27">
        <v>0</v>
      </c>
      <c r="T13" s="27">
        <f>(H13*3)+((F13-H13)*2)+J13</f>
        <v>28</v>
      </c>
      <c r="U13" s="40">
        <f>IFERROR(((T13+Q13+N13-R13)+(O13*2))/E13,"")</f>
        <v>0.76744186046511631</v>
      </c>
      <c r="V13" s="22">
        <v>434</v>
      </c>
      <c r="W13" s="22" t="s">
        <v>81</v>
      </c>
      <c r="X13" s="22" t="s">
        <v>82</v>
      </c>
      <c r="Y13" s="74">
        <v>350</v>
      </c>
      <c r="Z13" s="41"/>
      <c r="AA13" s="1" t="s">
        <v>118</v>
      </c>
      <c r="AB13" s="28" t="s">
        <v>159</v>
      </c>
    </row>
    <row r="14" spans="1:28" x14ac:dyDescent="0.3">
      <c r="A14" s="1" t="s">
        <v>71</v>
      </c>
      <c r="B14" s="1" t="s">
        <v>46</v>
      </c>
      <c r="C14" s="27" t="s">
        <v>47</v>
      </c>
      <c r="D14" s="38">
        <v>50</v>
      </c>
      <c r="E14" s="27">
        <v>30</v>
      </c>
      <c r="F14" s="27">
        <v>4</v>
      </c>
      <c r="G14" s="27">
        <v>7</v>
      </c>
      <c r="H14" s="27"/>
      <c r="I14" s="27"/>
      <c r="J14" s="27">
        <v>5</v>
      </c>
      <c r="K14" s="27">
        <v>7</v>
      </c>
      <c r="L14" s="27">
        <v>3</v>
      </c>
      <c r="M14" s="27">
        <v>4</v>
      </c>
      <c r="N14" s="27">
        <f t="shared" ref="N14:N19" si="0">SUM(L14:M14)</f>
        <v>7</v>
      </c>
      <c r="O14" s="39">
        <v>0</v>
      </c>
      <c r="P14" s="55">
        <v>6</v>
      </c>
      <c r="Q14" s="39">
        <v>0</v>
      </c>
      <c r="R14" s="39">
        <v>3</v>
      </c>
      <c r="S14" s="39">
        <v>0</v>
      </c>
      <c r="T14" s="39">
        <f t="shared" ref="T14:T19" si="1">(H14*3)+((F14-H14)*2)+J14</f>
        <v>13</v>
      </c>
      <c r="U14" s="40">
        <f t="shared" ref="U14:U23" si="2">IFERROR(((T14+Q14+N14-R14)+(O14*2))/E14,"")</f>
        <v>0.56666666666666665</v>
      </c>
      <c r="V14" s="22">
        <v>434</v>
      </c>
      <c r="W14" s="22" t="s">
        <v>81</v>
      </c>
      <c r="X14" s="22" t="s">
        <v>82</v>
      </c>
      <c r="Y14" s="74">
        <v>350</v>
      </c>
      <c r="Z14" s="41"/>
      <c r="AA14" s="1" t="s">
        <v>118</v>
      </c>
      <c r="AB14" s="28" t="s">
        <v>159</v>
      </c>
    </row>
    <row r="15" spans="1:28" x14ac:dyDescent="0.3">
      <c r="A15" s="1" t="s">
        <v>71</v>
      </c>
      <c r="B15" s="1" t="s">
        <v>46</v>
      </c>
      <c r="C15" s="27" t="s">
        <v>121</v>
      </c>
      <c r="D15" s="38">
        <v>32</v>
      </c>
      <c r="E15" s="27">
        <v>3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2</v>
      </c>
      <c r="Q15" s="39">
        <v>0</v>
      </c>
      <c r="R15" s="39">
        <v>1</v>
      </c>
      <c r="S15" s="39">
        <v>0</v>
      </c>
      <c r="T15" s="39">
        <f t="shared" si="1"/>
        <v>0</v>
      </c>
      <c r="U15" s="40">
        <f t="shared" si="2"/>
        <v>0</v>
      </c>
      <c r="V15" s="22">
        <v>434</v>
      </c>
      <c r="W15" s="22" t="s">
        <v>81</v>
      </c>
      <c r="X15" s="22" t="s">
        <v>82</v>
      </c>
      <c r="Y15" s="74">
        <v>350</v>
      </c>
      <c r="Z15" s="41"/>
      <c r="AA15" s="1" t="s">
        <v>118</v>
      </c>
      <c r="AB15" s="28" t="s">
        <v>159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43</v>
      </c>
      <c r="E16" s="27">
        <v>41</v>
      </c>
      <c r="F16" s="27">
        <v>9</v>
      </c>
      <c r="G16" s="27">
        <v>20</v>
      </c>
      <c r="H16" s="27"/>
      <c r="I16" s="27"/>
      <c r="J16" s="27">
        <v>1</v>
      </c>
      <c r="K16" s="27">
        <v>1</v>
      </c>
      <c r="L16" s="27">
        <v>4</v>
      </c>
      <c r="M16" s="27">
        <v>5</v>
      </c>
      <c r="N16" s="27">
        <f t="shared" si="0"/>
        <v>9</v>
      </c>
      <c r="O16" s="39">
        <v>0</v>
      </c>
      <c r="P16" s="39">
        <v>3</v>
      </c>
      <c r="Q16" s="39">
        <v>1</v>
      </c>
      <c r="R16" s="39">
        <v>3</v>
      </c>
      <c r="S16" s="39">
        <v>2</v>
      </c>
      <c r="T16" s="39">
        <f t="shared" si="1"/>
        <v>19</v>
      </c>
      <c r="U16" s="40">
        <f t="shared" si="2"/>
        <v>0.63414634146341464</v>
      </c>
      <c r="V16" s="22">
        <v>434</v>
      </c>
      <c r="W16" s="22" t="s">
        <v>81</v>
      </c>
      <c r="X16" s="22" t="s">
        <v>82</v>
      </c>
      <c r="Y16" s="74">
        <v>350</v>
      </c>
      <c r="Z16" s="41"/>
      <c r="AA16" s="1" t="s">
        <v>118</v>
      </c>
      <c r="AB16" s="28" t="s">
        <v>159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10</v>
      </c>
      <c r="E17" s="27">
        <v>30</v>
      </c>
      <c r="F17" s="27">
        <v>7</v>
      </c>
      <c r="G17" s="27">
        <v>12</v>
      </c>
      <c r="H17" s="27"/>
      <c r="I17" s="27"/>
      <c r="J17" s="27">
        <v>0</v>
      </c>
      <c r="K17" s="27">
        <v>0</v>
      </c>
      <c r="L17" s="27">
        <v>0</v>
      </c>
      <c r="M17" s="27">
        <v>2</v>
      </c>
      <c r="N17" s="27">
        <f t="shared" si="0"/>
        <v>2</v>
      </c>
      <c r="O17" s="39">
        <v>7</v>
      </c>
      <c r="P17" s="39">
        <v>4</v>
      </c>
      <c r="Q17" s="39">
        <v>1</v>
      </c>
      <c r="R17" s="39">
        <v>3</v>
      </c>
      <c r="S17" s="39">
        <v>0</v>
      </c>
      <c r="T17" s="39">
        <f t="shared" si="1"/>
        <v>14</v>
      </c>
      <c r="U17" s="40">
        <f t="shared" si="2"/>
        <v>0.93333333333333335</v>
      </c>
      <c r="V17" s="22">
        <v>434</v>
      </c>
      <c r="W17" s="22" t="s">
        <v>81</v>
      </c>
      <c r="X17" s="22" t="s">
        <v>82</v>
      </c>
      <c r="Y17" s="74">
        <v>350</v>
      </c>
      <c r="Z17" s="41"/>
      <c r="AA17" s="1" t="s">
        <v>118</v>
      </c>
      <c r="AB17" s="28" t="s">
        <v>159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33</v>
      </c>
      <c r="E18" s="27">
        <v>16</v>
      </c>
      <c r="F18" s="27">
        <v>3</v>
      </c>
      <c r="G18" s="27">
        <v>6</v>
      </c>
      <c r="H18" s="27"/>
      <c r="I18" s="27"/>
      <c r="J18" s="27">
        <v>0</v>
      </c>
      <c r="K18" s="27">
        <v>0</v>
      </c>
      <c r="L18" s="27">
        <v>1</v>
      </c>
      <c r="M18" s="27">
        <v>0</v>
      </c>
      <c r="N18" s="27">
        <f t="shared" si="0"/>
        <v>1</v>
      </c>
      <c r="O18" s="39">
        <v>1</v>
      </c>
      <c r="P18" s="39">
        <v>4</v>
      </c>
      <c r="Q18" s="39">
        <v>1</v>
      </c>
      <c r="R18" s="39">
        <v>0</v>
      </c>
      <c r="S18" s="39">
        <v>0</v>
      </c>
      <c r="T18" s="39">
        <f t="shared" si="1"/>
        <v>6</v>
      </c>
      <c r="U18" s="40">
        <f t="shared" si="2"/>
        <v>0.625</v>
      </c>
      <c r="V18" s="22">
        <v>434</v>
      </c>
      <c r="W18" s="22" t="s">
        <v>81</v>
      </c>
      <c r="X18" s="22" t="s">
        <v>82</v>
      </c>
      <c r="Y18" s="74">
        <v>350</v>
      </c>
      <c r="Z18" s="41"/>
      <c r="AA18" s="1" t="s">
        <v>118</v>
      </c>
      <c r="AB18" s="28" t="s">
        <v>159</v>
      </c>
    </row>
    <row r="19" spans="1:28" x14ac:dyDescent="0.3">
      <c r="A19" s="1" t="s">
        <v>71</v>
      </c>
      <c r="B19" s="1" t="s">
        <v>46</v>
      </c>
      <c r="C19" s="27" t="s">
        <v>57</v>
      </c>
      <c r="D19" s="38">
        <v>51</v>
      </c>
      <c r="E19" s="27">
        <v>16</v>
      </c>
      <c r="F19" s="27">
        <v>0</v>
      </c>
      <c r="G19" s="27">
        <v>0</v>
      </c>
      <c r="H19" s="27"/>
      <c r="I19" s="27"/>
      <c r="J19" s="27">
        <v>6</v>
      </c>
      <c r="K19" s="27">
        <v>8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4</v>
      </c>
      <c r="Q19" s="39">
        <v>0</v>
      </c>
      <c r="R19" s="39">
        <v>1</v>
      </c>
      <c r="S19" s="39">
        <v>0</v>
      </c>
      <c r="T19" s="39">
        <f t="shared" si="1"/>
        <v>6</v>
      </c>
      <c r="U19" s="40">
        <f t="shared" si="2"/>
        <v>0.3125</v>
      </c>
      <c r="V19" s="22">
        <v>434</v>
      </c>
      <c r="W19" s="22" t="s">
        <v>81</v>
      </c>
      <c r="X19" s="22" t="s">
        <v>82</v>
      </c>
      <c r="Y19" s="74">
        <v>350</v>
      </c>
      <c r="Z19" s="41"/>
      <c r="AA19" s="1" t="s">
        <v>118</v>
      </c>
      <c r="AB19" s="28" t="s">
        <v>159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11</v>
      </c>
      <c r="E20" s="27">
        <v>28</v>
      </c>
      <c r="F20" s="27">
        <v>3</v>
      </c>
      <c r="G20" s="27">
        <v>10</v>
      </c>
      <c r="H20" s="27"/>
      <c r="I20" s="27"/>
      <c r="J20" s="27">
        <v>14</v>
      </c>
      <c r="K20" s="27">
        <v>23</v>
      </c>
      <c r="L20" s="27">
        <v>3</v>
      </c>
      <c r="M20" s="27">
        <v>5</v>
      </c>
      <c r="N20" s="27">
        <f>SUM(L20:M20)</f>
        <v>8</v>
      </c>
      <c r="O20" s="39">
        <v>1</v>
      </c>
      <c r="P20" s="39">
        <v>4</v>
      </c>
      <c r="Q20" s="39">
        <v>3</v>
      </c>
      <c r="R20" s="39">
        <v>3</v>
      </c>
      <c r="S20" s="39">
        <v>0</v>
      </c>
      <c r="T20" s="39">
        <f>(H20*3)+((F20-H20)*2)+J20</f>
        <v>20</v>
      </c>
      <c r="U20" s="40">
        <f t="shared" si="2"/>
        <v>1.0714285714285714</v>
      </c>
      <c r="V20" s="22">
        <v>434</v>
      </c>
      <c r="W20" s="22" t="s">
        <v>81</v>
      </c>
      <c r="X20" s="22" t="s">
        <v>82</v>
      </c>
      <c r="Y20" s="74">
        <v>350</v>
      </c>
      <c r="Z20" s="41"/>
      <c r="AA20" s="1" t="s">
        <v>118</v>
      </c>
      <c r="AB20" s="28" t="s">
        <v>159</v>
      </c>
    </row>
    <row r="21" spans="1:28" x14ac:dyDescent="0.3">
      <c r="A21" s="1" t="s">
        <v>71</v>
      </c>
      <c r="B21" s="1" t="s">
        <v>46</v>
      </c>
      <c r="C21" s="27" t="s">
        <v>123</v>
      </c>
      <c r="D21" s="38">
        <v>24</v>
      </c>
      <c r="E21" s="27">
        <v>11</v>
      </c>
      <c r="F21" s="27">
        <v>0</v>
      </c>
      <c r="G21" s="27">
        <v>1</v>
      </c>
      <c r="H21" s="27"/>
      <c r="I21" s="27"/>
      <c r="J21" s="27">
        <v>1</v>
      </c>
      <c r="K21" s="27">
        <v>2</v>
      </c>
      <c r="L21" s="27">
        <v>0</v>
      </c>
      <c r="M21" s="27">
        <v>3</v>
      </c>
      <c r="N21" s="27">
        <f>SUM(L21:M21)</f>
        <v>3</v>
      </c>
      <c r="O21" s="39">
        <v>0</v>
      </c>
      <c r="P21" s="39">
        <v>3</v>
      </c>
      <c r="Q21" s="39">
        <v>0</v>
      </c>
      <c r="R21" s="39">
        <v>1</v>
      </c>
      <c r="S21" s="39">
        <v>0</v>
      </c>
      <c r="T21" s="39">
        <f>(H21*3)+((F21-H21)*2)+J21</f>
        <v>1</v>
      </c>
      <c r="U21" s="40">
        <f t="shared" si="2"/>
        <v>0.27272727272727271</v>
      </c>
      <c r="V21" s="22">
        <v>434</v>
      </c>
      <c r="W21" s="22" t="s">
        <v>81</v>
      </c>
      <c r="X21" s="22" t="s">
        <v>82</v>
      </c>
      <c r="Y21" s="74">
        <v>350</v>
      </c>
      <c r="Z21" s="41"/>
      <c r="AA21" s="1" t="s">
        <v>118</v>
      </c>
      <c r="AB21" s="28" t="s">
        <v>159</v>
      </c>
    </row>
    <row r="22" spans="1:28" x14ac:dyDescent="0.3">
      <c r="A22" s="1" t="s">
        <v>71</v>
      </c>
      <c r="B22" s="1" t="s">
        <v>46</v>
      </c>
      <c r="C22" s="27" t="s">
        <v>58</v>
      </c>
      <c r="D22" s="38">
        <v>22</v>
      </c>
      <c r="E22" s="27">
        <v>2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1</v>
      </c>
      <c r="Q22" s="39">
        <v>0</v>
      </c>
      <c r="R22" s="39">
        <v>1</v>
      </c>
      <c r="S22" s="39">
        <v>0</v>
      </c>
      <c r="T22" s="39">
        <f>(H22*3)+((F22-H22)*2)+J22</f>
        <v>0</v>
      </c>
      <c r="U22" s="90">
        <f t="shared" si="2"/>
        <v>-0.5</v>
      </c>
      <c r="V22" s="22">
        <v>434</v>
      </c>
      <c r="W22" s="22" t="s">
        <v>81</v>
      </c>
      <c r="X22" s="22" t="s">
        <v>82</v>
      </c>
      <c r="Y22" s="74">
        <v>350</v>
      </c>
      <c r="Z22" s="41"/>
      <c r="AA22" s="1" t="s">
        <v>118</v>
      </c>
      <c r="AB22" s="28" t="s">
        <v>159</v>
      </c>
    </row>
    <row r="23" spans="1:28" x14ac:dyDescent="0.3">
      <c r="A23" s="1" t="s">
        <v>71</v>
      </c>
      <c r="B23" s="1" t="s">
        <v>46</v>
      </c>
      <c r="C23" s="27" t="s">
        <v>55</v>
      </c>
      <c r="D23" s="38">
        <v>1</v>
      </c>
      <c r="E23" s="27">
        <v>20</v>
      </c>
      <c r="F23" s="27">
        <v>2</v>
      </c>
      <c r="G23" s="27">
        <v>7</v>
      </c>
      <c r="H23" s="27"/>
      <c r="I23" s="27"/>
      <c r="J23" s="27">
        <v>0</v>
      </c>
      <c r="K23" s="27">
        <v>2</v>
      </c>
      <c r="L23" s="27">
        <v>1</v>
      </c>
      <c r="M23" s="27">
        <v>1</v>
      </c>
      <c r="N23" s="27">
        <f>SUM(L23:M23)</f>
        <v>2</v>
      </c>
      <c r="O23" s="39">
        <v>6</v>
      </c>
      <c r="P23" s="39">
        <v>0</v>
      </c>
      <c r="Q23" s="39">
        <v>1</v>
      </c>
      <c r="R23" s="39">
        <v>4</v>
      </c>
      <c r="S23" s="39">
        <v>0</v>
      </c>
      <c r="T23" s="39">
        <f>(H23*3)+((F23-H23)*2)+J23</f>
        <v>4</v>
      </c>
      <c r="U23" s="40">
        <f t="shared" si="2"/>
        <v>0.75</v>
      </c>
      <c r="V23" s="22">
        <v>434</v>
      </c>
      <c r="W23" s="22" t="s">
        <v>81</v>
      </c>
      <c r="X23" s="22" t="s">
        <v>82</v>
      </c>
      <c r="Y23" s="74">
        <v>350</v>
      </c>
      <c r="Z23" s="41"/>
      <c r="AA23" s="1" t="s">
        <v>118</v>
      </c>
      <c r="AB23" s="28" t="s">
        <v>159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86</v>
      </c>
      <c r="H24" s="44">
        <f t="shared" si="3"/>
        <v>0</v>
      </c>
      <c r="I24" s="44">
        <f t="shared" si="3"/>
        <v>1</v>
      </c>
      <c r="J24" s="44">
        <f t="shared" si="3"/>
        <v>39</v>
      </c>
      <c r="K24" s="44">
        <f t="shared" si="3"/>
        <v>55</v>
      </c>
      <c r="L24" s="44">
        <f t="shared" si="3"/>
        <v>13</v>
      </c>
      <c r="M24" s="44">
        <f t="shared" si="3"/>
        <v>21</v>
      </c>
      <c r="N24" s="44">
        <f t="shared" si="3"/>
        <v>34</v>
      </c>
      <c r="O24" s="44">
        <f t="shared" si="3"/>
        <v>17</v>
      </c>
      <c r="P24" s="44">
        <f t="shared" si="3"/>
        <v>34</v>
      </c>
      <c r="Q24" s="44">
        <f t="shared" si="3"/>
        <v>12</v>
      </c>
      <c r="R24" s="44">
        <f t="shared" si="3"/>
        <v>25</v>
      </c>
      <c r="S24" s="44">
        <f t="shared" si="3"/>
        <v>2</v>
      </c>
      <c r="T24" s="44">
        <f t="shared" si="3"/>
        <v>111</v>
      </c>
      <c r="U24" s="45">
        <f>((T24+Q24+N24-R24)+(O24*2))/E24</f>
        <v>0.69166666666666665</v>
      </c>
      <c r="V24" s="46">
        <v>434</v>
      </c>
      <c r="W24" s="46" t="s">
        <v>81</v>
      </c>
      <c r="X24" s="46" t="s">
        <v>82</v>
      </c>
      <c r="Y24" s="75">
        <v>350</v>
      </c>
      <c r="Z24" s="47"/>
      <c r="AA24" s="43" t="s">
        <v>118</v>
      </c>
      <c r="AB24" s="81" t="s">
        <v>159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0.41860465116279072</v>
      </c>
      <c r="H25" s="27"/>
      <c r="I25" s="1"/>
      <c r="J25" s="48" t="s">
        <v>42</v>
      </c>
      <c r="K25" s="50">
        <f>J24/K24</f>
        <v>0.70909090909090911</v>
      </c>
      <c r="L25" s="1"/>
      <c r="M25" s="39" t="s">
        <v>43</v>
      </c>
      <c r="N25" s="51">
        <v>1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18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180</v>
      </c>
      <c r="D35" s="38">
        <v>34</v>
      </c>
      <c r="E35" s="27">
        <v>12</v>
      </c>
      <c r="F35" s="27">
        <v>1</v>
      </c>
      <c r="G35" s="27">
        <v>4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>SUM(L35:M35)</f>
        <v>1</v>
      </c>
      <c r="O35" s="27">
        <v>1</v>
      </c>
      <c r="P35" s="39">
        <v>3</v>
      </c>
      <c r="Q35" s="27">
        <v>0</v>
      </c>
      <c r="R35" s="27">
        <v>1</v>
      </c>
      <c r="S35" s="27">
        <v>0</v>
      </c>
      <c r="T35" s="27">
        <f>+(F35*2)+J35</f>
        <v>2</v>
      </c>
      <c r="U35" s="40">
        <f>IFERROR(((T35+Q35+N35-R35)+(O35*2))/E35,"")</f>
        <v>0.33333333333333331</v>
      </c>
      <c r="V35" s="22">
        <v>434</v>
      </c>
      <c r="W35" s="22" t="s">
        <v>86</v>
      </c>
      <c r="X35" s="22" t="s">
        <v>87</v>
      </c>
      <c r="Y35" s="74">
        <v>350</v>
      </c>
      <c r="Z35" s="41"/>
      <c r="AA35" s="1" t="s">
        <v>181</v>
      </c>
      <c r="AB35" s="28" t="s">
        <v>230</v>
      </c>
    </row>
    <row r="36" spans="1:28" x14ac:dyDescent="0.3">
      <c r="A36" s="1" t="s">
        <v>46</v>
      </c>
      <c r="B36" s="1" t="s">
        <v>71</v>
      </c>
      <c r="C36" s="27" t="s">
        <v>183</v>
      </c>
      <c r="D36" s="38">
        <v>10</v>
      </c>
      <c r="E36" s="27">
        <v>41</v>
      </c>
      <c r="F36" s="27">
        <v>5</v>
      </c>
      <c r="G36" s="27">
        <v>12</v>
      </c>
      <c r="H36" s="27"/>
      <c r="I36" s="27"/>
      <c r="J36" s="27">
        <v>2</v>
      </c>
      <c r="K36" s="27">
        <v>2</v>
      </c>
      <c r="L36" s="27">
        <v>2</v>
      </c>
      <c r="M36" s="27">
        <v>5</v>
      </c>
      <c r="N36" s="27">
        <f t="shared" ref="N36:N41" si="4">SUM(L36:M36)</f>
        <v>7</v>
      </c>
      <c r="O36" s="39">
        <v>2</v>
      </c>
      <c r="P36" s="39">
        <v>4</v>
      </c>
      <c r="Q36" s="39">
        <v>3</v>
      </c>
      <c r="R36" s="39">
        <v>3</v>
      </c>
      <c r="S36" s="39">
        <v>0</v>
      </c>
      <c r="T36" s="27">
        <f t="shared" ref="T36:T46" si="5">+(F36*2)+J36</f>
        <v>12</v>
      </c>
      <c r="U36" s="40">
        <f t="shared" ref="U36:U46" si="6">IFERROR(((T36+Q36+N36-R36)+(O36*2))/E36,"")</f>
        <v>0.56097560975609762</v>
      </c>
      <c r="V36" s="22">
        <v>434</v>
      </c>
      <c r="W36" s="22" t="s">
        <v>86</v>
      </c>
      <c r="X36" s="22" t="s">
        <v>87</v>
      </c>
      <c r="Y36" s="74">
        <v>350</v>
      </c>
      <c r="Z36" s="41"/>
      <c r="AA36" s="1" t="s">
        <v>181</v>
      </c>
      <c r="AB36" s="28" t="s">
        <v>230</v>
      </c>
    </row>
    <row r="37" spans="1:28" x14ac:dyDescent="0.3">
      <c r="A37" s="1" t="s">
        <v>46</v>
      </c>
      <c r="B37" s="1" t="s">
        <v>71</v>
      </c>
      <c r="C37" s="27" t="s">
        <v>184</v>
      </c>
      <c r="D37" s="38">
        <v>32</v>
      </c>
      <c r="E37" s="27" t="s">
        <v>425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 t="str">
        <f t="shared" si="6"/>
        <v/>
      </c>
      <c r="V37" s="22">
        <v>434</v>
      </c>
      <c r="W37" s="22" t="s">
        <v>86</v>
      </c>
      <c r="X37" s="22" t="s">
        <v>87</v>
      </c>
      <c r="Y37" s="74">
        <v>350</v>
      </c>
      <c r="Z37" s="41"/>
      <c r="AA37" s="1" t="s">
        <v>181</v>
      </c>
      <c r="AB37" s="28" t="s">
        <v>230</v>
      </c>
    </row>
    <row r="38" spans="1:28" x14ac:dyDescent="0.3">
      <c r="A38" s="1" t="s">
        <v>46</v>
      </c>
      <c r="B38" s="1" t="s">
        <v>71</v>
      </c>
      <c r="C38" s="27" t="s">
        <v>185</v>
      </c>
      <c r="D38" s="38">
        <v>14</v>
      </c>
      <c r="E38" s="27">
        <v>5</v>
      </c>
      <c r="F38" s="27">
        <v>1</v>
      </c>
      <c r="G38" s="27">
        <v>4</v>
      </c>
      <c r="H38" s="27"/>
      <c r="I38" s="27"/>
      <c r="J38" s="27">
        <v>1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1</v>
      </c>
      <c r="P38" s="39">
        <v>1</v>
      </c>
      <c r="Q38" s="39">
        <v>0</v>
      </c>
      <c r="R38" s="39">
        <v>0</v>
      </c>
      <c r="S38" s="39">
        <v>0</v>
      </c>
      <c r="T38" s="27">
        <f t="shared" si="5"/>
        <v>3</v>
      </c>
      <c r="U38" s="40">
        <f t="shared" si="6"/>
        <v>1.4</v>
      </c>
      <c r="V38" s="22">
        <v>434</v>
      </c>
      <c r="W38" s="22" t="s">
        <v>86</v>
      </c>
      <c r="X38" s="22" t="s">
        <v>87</v>
      </c>
      <c r="Y38" s="74">
        <v>350</v>
      </c>
      <c r="Z38" s="41"/>
      <c r="AA38" s="1" t="s">
        <v>181</v>
      </c>
      <c r="AB38" s="28" t="s">
        <v>230</v>
      </c>
    </row>
    <row r="39" spans="1:28" x14ac:dyDescent="0.3">
      <c r="A39" s="1" t="s">
        <v>46</v>
      </c>
      <c r="B39" s="1" t="s">
        <v>71</v>
      </c>
      <c r="C39" s="27" t="s">
        <v>186</v>
      </c>
      <c r="D39" s="38">
        <v>30</v>
      </c>
      <c r="E39" s="27">
        <v>15</v>
      </c>
      <c r="F39" s="27">
        <v>4</v>
      </c>
      <c r="G39" s="27">
        <v>9</v>
      </c>
      <c r="H39" s="27"/>
      <c r="I39" s="27"/>
      <c r="J39" s="27">
        <v>0</v>
      </c>
      <c r="K39" s="27">
        <v>1</v>
      </c>
      <c r="L39" s="27">
        <v>3</v>
      </c>
      <c r="M39" s="27">
        <v>1</v>
      </c>
      <c r="N39" s="27">
        <f t="shared" si="4"/>
        <v>4</v>
      </c>
      <c r="O39" s="39">
        <v>1</v>
      </c>
      <c r="P39" s="39">
        <v>2</v>
      </c>
      <c r="Q39" s="39">
        <v>1</v>
      </c>
      <c r="R39" s="39">
        <v>1</v>
      </c>
      <c r="S39" s="39">
        <v>0</v>
      </c>
      <c r="T39" s="27">
        <f t="shared" si="5"/>
        <v>8</v>
      </c>
      <c r="U39" s="40">
        <f t="shared" si="6"/>
        <v>0.93333333333333335</v>
      </c>
      <c r="V39" s="22">
        <v>434</v>
      </c>
      <c r="W39" s="22" t="s">
        <v>86</v>
      </c>
      <c r="X39" s="22" t="s">
        <v>87</v>
      </c>
      <c r="Y39" s="74">
        <v>350</v>
      </c>
      <c r="Z39" s="41"/>
      <c r="AA39" s="1" t="s">
        <v>181</v>
      </c>
      <c r="AB39" s="28" t="s">
        <v>230</v>
      </c>
    </row>
    <row r="40" spans="1:28" x14ac:dyDescent="0.3">
      <c r="A40" s="1" t="s">
        <v>46</v>
      </c>
      <c r="B40" s="1" t="s">
        <v>71</v>
      </c>
      <c r="C40" s="27" t="s">
        <v>187</v>
      </c>
      <c r="D40" s="38">
        <v>44</v>
      </c>
      <c r="E40" s="27">
        <v>15</v>
      </c>
      <c r="F40" s="27">
        <v>1</v>
      </c>
      <c r="G40" s="27">
        <v>3</v>
      </c>
      <c r="H40" s="27"/>
      <c r="I40" s="27"/>
      <c r="J40" s="27">
        <v>3</v>
      </c>
      <c r="K40" s="27">
        <v>4</v>
      </c>
      <c r="L40" s="27">
        <v>0</v>
      </c>
      <c r="M40" s="27">
        <v>2</v>
      </c>
      <c r="N40" s="27">
        <f t="shared" si="4"/>
        <v>2</v>
      </c>
      <c r="O40" s="39">
        <v>1</v>
      </c>
      <c r="P40" s="39">
        <v>3</v>
      </c>
      <c r="Q40" s="39">
        <v>1</v>
      </c>
      <c r="R40" s="39">
        <v>0</v>
      </c>
      <c r="S40" s="39">
        <v>0</v>
      </c>
      <c r="T40" s="27">
        <f t="shared" si="5"/>
        <v>5</v>
      </c>
      <c r="U40" s="40">
        <f t="shared" si="6"/>
        <v>0.66666666666666663</v>
      </c>
      <c r="V40" s="22">
        <v>434</v>
      </c>
      <c r="W40" s="22" t="s">
        <v>86</v>
      </c>
      <c r="X40" s="22" t="s">
        <v>87</v>
      </c>
      <c r="Y40" s="74">
        <v>350</v>
      </c>
      <c r="Z40" s="41"/>
      <c r="AA40" s="1" t="s">
        <v>181</v>
      </c>
      <c r="AB40" s="28" t="s">
        <v>230</v>
      </c>
    </row>
    <row r="41" spans="1:28" x14ac:dyDescent="0.3">
      <c r="A41" s="1" t="s">
        <v>46</v>
      </c>
      <c r="B41" s="1" t="s">
        <v>71</v>
      </c>
      <c r="C41" s="27" t="s">
        <v>188</v>
      </c>
      <c r="D41" s="38">
        <v>50</v>
      </c>
      <c r="E41" s="27">
        <v>30</v>
      </c>
      <c r="F41" s="27">
        <v>6</v>
      </c>
      <c r="G41" s="27">
        <v>10</v>
      </c>
      <c r="H41" s="27"/>
      <c r="I41" s="27"/>
      <c r="J41" s="27">
        <v>2</v>
      </c>
      <c r="K41" s="27">
        <v>2</v>
      </c>
      <c r="L41" s="27">
        <v>4</v>
      </c>
      <c r="M41" s="27">
        <v>13</v>
      </c>
      <c r="N41" s="27">
        <f t="shared" si="4"/>
        <v>17</v>
      </c>
      <c r="O41" s="39">
        <v>2</v>
      </c>
      <c r="P41" s="39">
        <v>5</v>
      </c>
      <c r="Q41" s="39">
        <v>1</v>
      </c>
      <c r="R41" s="39">
        <v>2</v>
      </c>
      <c r="S41" s="39">
        <v>2</v>
      </c>
      <c r="T41" s="27">
        <f t="shared" si="5"/>
        <v>14</v>
      </c>
      <c r="U41" s="40">
        <f t="shared" si="6"/>
        <v>1.1333333333333333</v>
      </c>
      <c r="V41" s="22">
        <v>434</v>
      </c>
      <c r="W41" s="22" t="s">
        <v>86</v>
      </c>
      <c r="X41" s="22" t="s">
        <v>87</v>
      </c>
      <c r="Y41" s="74">
        <v>350</v>
      </c>
      <c r="Z41" s="41"/>
      <c r="AA41" s="1" t="s">
        <v>181</v>
      </c>
      <c r="AB41" s="28" t="s">
        <v>230</v>
      </c>
    </row>
    <row r="42" spans="1:28" x14ac:dyDescent="0.3">
      <c r="A42" s="1" t="s">
        <v>46</v>
      </c>
      <c r="B42" s="1" t="s">
        <v>71</v>
      </c>
      <c r="C42" s="27" t="s">
        <v>136</v>
      </c>
      <c r="D42" s="89"/>
      <c r="E42" s="27" t="s">
        <v>425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 t="str">
        <f t="shared" si="6"/>
        <v/>
      </c>
      <c r="V42" s="22">
        <v>434</v>
      </c>
      <c r="W42" s="22" t="s">
        <v>86</v>
      </c>
      <c r="X42" s="22" t="s">
        <v>87</v>
      </c>
      <c r="Y42" s="74">
        <v>350</v>
      </c>
      <c r="Z42" s="41"/>
      <c r="AA42" s="1" t="s">
        <v>181</v>
      </c>
      <c r="AB42" s="28" t="s">
        <v>230</v>
      </c>
    </row>
    <row r="43" spans="1:28" x14ac:dyDescent="0.3">
      <c r="A43" s="1" t="s">
        <v>46</v>
      </c>
      <c r="B43" s="1" t="s">
        <v>71</v>
      </c>
      <c r="C43" s="27" t="s">
        <v>190</v>
      </c>
      <c r="D43" s="38">
        <v>24</v>
      </c>
      <c r="E43" s="27">
        <v>35</v>
      </c>
      <c r="F43" s="27">
        <v>7</v>
      </c>
      <c r="G43" s="27">
        <v>12</v>
      </c>
      <c r="H43" s="27"/>
      <c r="I43" s="27"/>
      <c r="J43" s="27">
        <v>4</v>
      </c>
      <c r="K43" s="27">
        <v>5</v>
      </c>
      <c r="L43" s="27">
        <v>2</v>
      </c>
      <c r="M43" s="27">
        <v>5</v>
      </c>
      <c r="N43" s="27">
        <f>SUM(L43:M43)</f>
        <v>7</v>
      </c>
      <c r="O43" s="39">
        <v>3</v>
      </c>
      <c r="P43" s="55">
        <v>6</v>
      </c>
      <c r="Q43" s="39">
        <v>3</v>
      </c>
      <c r="R43" s="39">
        <v>9</v>
      </c>
      <c r="S43" s="39">
        <v>0</v>
      </c>
      <c r="T43" s="27">
        <f t="shared" si="5"/>
        <v>18</v>
      </c>
      <c r="U43" s="40">
        <f t="shared" si="6"/>
        <v>0.7142857142857143</v>
      </c>
      <c r="V43" s="22">
        <v>434</v>
      </c>
      <c r="W43" s="22" t="s">
        <v>86</v>
      </c>
      <c r="X43" s="22" t="s">
        <v>87</v>
      </c>
      <c r="Y43" s="74">
        <v>350</v>
      </c>
      <c r="Z43" s="41"/>
      <c r="AA43" s="1" t="s">
        <v>181</v>
      </c>
      <c r="AB43" s="28" t="s">
        <v>230</v>
      </c>
    </row>
    <row r="44" spans="1:28" x14ac:dyDescent="0.3">
      <c r="A44" s="1" t="s">
        <v>46</v>
      </c>
      <c r="B44" s="1" t="s">
        <v>71</v>
      </c>
      <c r="C44" s="27" t="s">
        <v>191</v>
      </c>
      <c r="D44" s="38">
        <v>40</v>
      </c>
      <c r="E44" s="27">
        <v>37</v>
      </c>
      <c r="F44" s="27">
        <v>18</v>
      </c>
      <c r="G44" s="27">
        <v>22</v>
      </c>
      <c r="H44" s="27"/>
      <c r="I44" s="27"/>
      <c r="J44" s="27">
        <v>12</v>
      </c>
      <c r="K44" s="27">
        <v>13</v>
      </c>
      <c r="L44" s="27">
        <v>11</v>
      </c>
      <c r="M44" s="27">
        <v>9</v>
      </c>
      <c r="N44" s="27">
        <f>SUM(L44:M44)</f>
        <v>20</v>
      </c>
      <c r="O44" s="39">
        <v>1</v>
      </c>
      <c r="P44" s="39">
        <v>3</v>
      </c>
      <c r="Q44" s="39">
        <v>1</v>
      </c>
      <c r="R44" s="39">
        <v>3</v>
      </c>
      <c r="S44" s="39">
        <v>0</v>
      </c>
      <c r="T44" s="27">
        <f t="shared" si="5"/>
        <v>48</v>
      </c>
      <c r="U44" s="40">
        <f t="shared" si="6"/>
        <v>1.8378378378378379</v>
      </c>
      <c r="V44" s="22">
        <v>434</v>
      </c>
      <c r="W44" s="22" t="s">
        <v>86</v>
      </c>
      <c r="X44" s="22" t="s">
        <v>87</v>
      </c>
      <c r="Y44" s="74">
        <v>350</v>
      </c>
      <c r="Z44" s="41"/>
      <c r="AA44" s="1" t="s">
        <v>181</v>
      </c>
      <c r="AB44" s="28" t="s">
        <v>230</v>
      </c>
    </row>
    <row r="45" spans="1:28" x14ac:dyDescent="0.3">
      <c r="A45" s="1" t="s">
        <v>46</v>
      </c>
      <c r="B45" s="1" t="s">
        <v>71</v>
      </c>
      <c r="C45" s="27" t="s">
        <v>192</v>
      </c>
      <c r="D45" s="38">
        <v>22</v>
      </c>
      <c r="E45" s="27">
        <v>32</v>
      </c>
      <c r="F45" s="27">
        <v>2</v>
      </c>
      <c r="G45" s="27">
        <v>7</v>
      </c>
      <c r="H45" s="27"/>
      <c r="I45" s="27"/>
      <c r="J45" s="27">
        <v>1</v>
      </c>
      <c r="K45" s="27">
        <v>1</v>
      </c>
      <c r="L45" s="27">
        <v>0</v>
      </c>
      <c r="M45" s="27">
        <v>2</v>
      </c>
      <c r="N45" s="27">
        <f>SUM(L45:M45)</f>
        <v>2</v>
      </c>
      <c r="O45" s="39">
        <v>8</v>
      </c>
      <c r="P45" s="39">
        <v>5</v>
      </c>
      <c r="Q45" s="39">
        <v>0</v>
      </c>
      <c r="R45" s="39">
        <v>13</v>
      </c>
      <c r="S45" s="39">
        <v>0</v>
      </c>
      <c r="T45" s="27">
        <f t="shared" si="5"/>
        <v>5</v>
      </c>
      <c r="U45" s="40">
        <f t="shared" si="6"/>
        <v>0.3125</v>
      </c>
      <c r="V45" s="22">
        <v>434</v>
      </c>
      <c r="W45" s="22" t="s">
        <v>86</v>
      </c>
      <c r="X45" s="22" t="s">
        <v>87</v>
      </c>
      <c r="Y45" s="74">
        <v>350</v>
      </c>
      <c r="Z45" s="41"/>
      <c r="AA45" s="1" t="s">
        <v>181</v>
      </c>
      <c r="AB45" s="28" t="s">
        <v>230</v>
      </c>
    </row>
    <row r="46" spans="1:28" x14ac:dyDescent="0.3">
      <c r="A46" s="1" t="s">
        <v>46</v>
      </c>
      <c r="B46" s="1" t="s">
        <v>71</v>
      </c>
      <c r="C46" s="27" t="s">
        <v>193</v>
      </c>
      <c r="D46" s="38">
        <v>42</v>
      </c>
      <c r="E46" s="27">
        <v>18</v>
      </c>
      <c r="F46" s="27">
        <v>2</v>
      </c>
      <c r="G46" s="27">
        <v>4</v>
      </c>
      <c r="H46" s="27"/>
      <c r="I46" s="27"/>
      <c r="J46" s="27">
        <v>3</v>
      </c>
      <c r="K46" s="27">
        <v>9</v>
      </c>
      <c r="L46" s="27">
        <v>0</v>
      </c>
      <c r="M46" s="27">
        <v>2</v>
      </c>
      <c r="N46" s="27">
        <f>SUM(L46:M46)</f>
        <v>2</v>
      </c>
      <c r="O46" s="39">
        <v>4</v>
      </c>
      <c r="P46" s="39">
        <v>4</v>
      </c>
      <c r="Q46" s="39">
        <v>2</v>
      </c>
      <c r="R46" s="39">
        <v>7</v>
      </c>
      <c r="S46" s="39">
        <v>0</v>
      </c>
      <c r="T46" s="27">
        <f t="shared" si="5"/>
        <v>7</v>
      </c>
      <c r="U46" s="40">
        <f t="shared" si="6"/>
        <v>0.66666666666666663</v>
      </c>
      <c r="V46" s="22">
        <v>434</v>
      </c>
      <c r="W46" s="22" t="s">
        <v>86</v>
      </c>
      <c r="X46" s="22" t="s">
        <v>87</v>
      </c>
      <c r="Y46" s="74">
        <v>350</v>
      </c>
      <c r="Z46" s="41"/>
      <c r="AA46" s="1" t="s">
        <v>181</v>
      </c>
      <c r="AB46" s="28" t="s">
        <v>230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47</v>
      </c>
      <c r="G47" s="44">
        <f t="shared" si="7"/>
        <v>87</v>
      </c>
      <c r="H47" s="44">
        <f t="shared" si="7"/>
        <v>0</v>
      </c>
      <c r="I47" s="44">
        <f t="shared" si="7"/>
        <v>0</v>
      </c>
      <c r="J47" s="44">
        <f t="shared" si="7"/>
        <v>28</v>
      </c>
      <c r="K47" s="44">
        <f t="shared" si="7"/>
        <v>39</v>
      </c>
      <c r="L47" s="44">
        <f t="shared" si="7"/>
        <v>23</v>
      </c>
      <c r="M47" s="44">
        <f t="shared" si="7"/>
        <v>41</v>
      </c>
      <c r="N47" s="44">
        <f t="shared" si="7"/>
        <v>64</v>
      </c>
      <c r="O47" s="44">
        <f t="shared" si="7"/>
        <v>24</v>
      </c>
      <c r="P47" s="44">
        <f t="shared" si="7"/>
        <v>36</v>
      </c>
      <c r="Q47" s="44">
        <f t="shared" si="7"/>
        <v>12</v>
      </c>
      <c r="R47" s="44">
        <f t="shared" si="7"/>
        <v>39</v>
      </c>
      <c r="S47" s="44">
        <f t="shared" si="7"/>
        <v>2</v>
      </c>
      <c r="T47" s="44">
        <f t="shared" si="7"/>
        <v>122</v>
      </c>
      <c r="U47" s="45">
        <f>((T47+Q47+N47-R47)+(O47*2))/E47</f>
        <v>0.86250000000000004</v>
      </c>
      <c r="V47" s="46">
        <v>434</v>
      </c>
      <c r="W47" s="46" t="s">
        <v>86</v>
      </c>
      <c r="X47" s="46" t="s">
        <v>87</v>
      </c>
      <c r="Y47" s="75">
        <v>350</v>
      </c>
      <c r="Z47" s="61" t="s">
        <v>231</v>
      </c>
      <c r="AA47" s="43" t="s">
        <v>181</v>
      </c>
      <c r="AB47" s="78" t="s">
        <v>230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0.54022988505747127</v>
      </c>
      <c r="H48" s="27"/>
      <c r="I48" s="1"/>
      <c r="J48" s="48" t="s">
        <v>42</v>
      </c>
      <c r="K48" s="50">
        <f>J47/K47</f>
        <v>0.71794871794871795</v>
      </c>
      <c r="L48" s="1"/>
      <c r="M48" s="39" t="s">
        <v>43</v>
      </c>
      <c r="N48" s="51">
        <v>1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72EE-EA8E-4E95-A77D-3A1E23135D2E}">
  <sheetPr>
    <tabColor rgb="FFFF0000"/>
  </sheetPr>
  <dimension ref="A1:AB50"/>
  <sheetViews>
    <sheetView topLeftCell="A23" workbookViewId="0">
      <selection activeCell="H37" sqref="H37:I37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255</v>
      </c>
      <c r="D4" s="7" t="s">
        <v>5</v>
      </c>
      <c r="E4" s="8"/>
      <c r="F4" s="5"/>
      <c r="G4" s="1"/>
      <c r="J4" s="15" t="s">
        <v>301</v>
      </c>
      <c r="K4" s="16" t="s">
        <v>45</v>
      </c>
      <c r="L4" s="17"/>
      <c r="M4" s="18"/>
      <c r="N4" s="19">
        <v>23</v>
      </c>
      <c r="O4" s="19">
        <v>35</v>
      </c>
      <c r="P4" s="19">
        <v>26</v>
      </c>
      <c r="Q4" s="19">
        <v>32</v>
      </c>
      <c r="R4" s="20"/>
      <c r="S4" s="21">
        <f>SUM(N4:R4)</f>
        <v>116</v>
      </c>
      <c r="T4" s="22">
        <v>439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302</v>
      </c>
      <c r="K5" s="16" t="s">
        <v>74</v>
      </c>
      <c r="L5" s="17"/>
      <c r="M5" s="18"/>
      <c r="N5" s="19">
        <v>29</v>
      </c>
      <c r="O5" s="19">
        <v>36</v>
      </c>
      <c r="P5" s="19">
        <v>34</v>
      </c>
      <c r="Q5" s="19">
        <v>44</v>
      </c>
      <c r="R5" s="20"/>
      <c r="S5" s="21">
        <f>SUM(N5:R5)</f>
        <v>143</v>
      </c>
      <c r="T5" s="22">
        <v>439</v>
      </c>
      <c r="U5" s="1"/>
      <c r="V5" s="1"/>
      <c r="W5" s="1"/>
    </row>
    <row r="6" spans="1:28" x14ac:dyDescent="0.3">
      <c r="C6" s="23">
        <v>1247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439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0.1076388888888889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117</v>
      </c>
      <c r="D13" s="38">
        <v>32</v>
      </c>
      <c r="E13" s="27">
        <v>34</v>
      </c>
      <c r="F13" s="27">
        <v>12</v>
      </c>
      <c r="G13" s="27">
        <v>22</v>
      </c>
      <c r="H13" s="27"/>
      <c r="I13" s="27">
        <v>1</v>
      </c>
      <c r="J13" s="27">
        <v>17</v>
      </c>
      <c r="K13" s="27">
        <v>22</v>
      </c>
      <c r="L13" s="87"/>
      <c r="M13" s="27">
        <v>5</v>
      </c>
      <c r="N13" s="27">
        <f>SUM(L13:M13)</f>
        <v>5</v>
      </c>
      <c r="O13" s="27">
        <v>1</v>
      </c>
      <c r="P13" s="39">
        <v>5</v>
      </c>
      <c r="Q13" s="87"/>
      <c r="R13" s="27">
        <v>7</v>
      </c>
      <c r="S13" s="87"/>
      <c r="T13" s="27">
        <f>+(F13*2)+J13</f>
        <v>41</v>
      </c>
      <c r="U13" s="40">
        <f>IFERROR(((T13+Q13+N13-R13)+(O13*2))/E13,"")</f>
        <v>1.2058823529411764</v>
      </c>
      <c r="V13" s="22">
        <v>439</v>
      </c>
      <c r="W13" s="22" t="s">
        <v>86</v>
      </c>
      <c r="X13" s="22" t="s">
        <v>82</v>
      </c>
      <c r="Y13" s="74">
        <v>1247</v>
      </c>
      <c r="Z13" s="41" t="s">
        <v>392</v>
      </c>
      <c r="AA13" s="1" t="s">
        <v>118</v>
      </c>
      <c r="AB13" s="28" t="s">
        <v>303</v>
      </c>
    </row>
    <row r="14" spans="1:28" x14ac:dyDescent="0.3">
      <c r="A14" s="1" t="s">
        <v>73</v>
      </c>
      <c r="B14" s="1" t="s">
        <v>46</v>
      </c>
      <c r="C14" s="27" t="s">
        <v>120</v>
      </c>
      <c r="D14" s="38">
        <v>51</v>
      </c>
      <c r="E14" s="27">
        <v>22</v>
      </c>
      <c r="F14" s="27">
        <v>0</v>
      </c>
      <c r="G14" s="27">
        <v>2</v>
      </c>
      <c r="H14" s="27"/>
      <c r="I14" s="27"/>
      <c r="J14" s="27">
        <v>3</v>
      </c>
      <c r="K14" s="27">
        <v>4</v>
      </c>
      <c r="L14" s="87"/>
      <c r="M14" s="27">
        <v>2</v>
      </c>
      <c r="N14" s="27">
        <f t="shared" ref="N14:N19" si="0">SUM(L14:M14)</f>
        <v>2</v>
      </c>
      <c r="O14" s="39">
        <v>0</v>
      </c>
      <c r="P14" s="39">
        <v>3</v>
      </c>
      <c r="Q14" s="88"/>
      <c r="R14" s="88"/>
      <c r="S14" s="88"/>
      <c r="T14" s="27">
        <f t="shared" ref="T14:T23" si="1">+(F14*2)+J14</f>
        <v>3</v>
      </c>
      <c r="U14" s="40">
        <f t="shared" ref="U14:U23" si="2">IFERROR(((T14+Q14+N14-R14)+(O14*2))/E14,"")</f>
        <v>0.22727272727272727</v>
      </c>
      <c r="V14" s="22">
        <v>439</v>
      </c>
      <c r="W14" s="22" t="s">
        <v>86</v>
      </c>
      <c r="X14" s="22" t="s">
        <v>82</v>
      </c>
      <c r="Y14" s="74">
        <v>1247</v>
      </c>
      <c r="Z14" s="41"/>
      <c r="AA14" s="1" t="s">
        <v>118</v>
      </c>
      <c r="AB14" s="28" t="s">
        <v>303</v>
      </c>
    </row>
    <row r="15" spans="1:28" x14ac:dyDescent="0.3">
      <c r="A15" s="1" t="s">
        <v>73</v>
      </c>
      <c r="B15" s="1" t="s">
        <v>46</v>
      </c>
      <c r="C15" s="27" t="s">
        <v>47</v>
      </c>
      <c r="D15" s="38">
        <v>50</v>
      </c>
      <c r="E15" s="27">
        <v>26</v>
      </c>
      <c r="F15" s="27">
        <v>5</v>
      </c>
      <c r="G15" s="27">
        <v>9</v>
      </c>
      <c r="H15" s="27"/>
      <c r="I15" s="27"/>
      <c r="J15" s="27">
        <v>2</v>
      </c>
      <c r="K15" s="27">
        <v>2</v>
      </c>
      <c r="L15" s="87"/>
      <c r="M15" s="27">
        <v>9</v>
      </c>
      <c r="N15" s="27">
        <f t="shared" si="0"/>
        <v>9</v>
      </c>
      <c r="O15" s="39">
        <v>0</v>
      </c>
      <c r="P15" s="39">
        <v>5</v>
      </c>
      <c r="Q15" s="88"/>
      <c r="R15" s="88"/>
      <c r="S15" s="39">
        <v>3</v>
      </c>
      <c r="T15" s="27">
        <f t="shared" si="1"/>
        <v>12</v>
      </c>
      <c r="U15" s="40">
        <f t="shared" si="2"/>
        <v>0.80769230769230771</v>
      </c>
      <c r="V15" s="22">
        <v>439</v>
      </c>
      <c r="W15" s="22" t="s">
        <v>86</v>
      </c>
      <c r="X15" s="22" t="s">
        <v>82</v>
      </c>
      <c r="Y15" s="74">
        <v>1247</v>
      </c>
      <c r="Z15" s="41"/>
      <c r="AA15" s="1" t="s">
        <v>118</v>
      </c>
      <c r="AB15" s="28" t="s">
        <v>303</v>
      </c>
    </row>
    <row r="16" spans="1:28" x14ac:dyDescent="0.3">
      <c r="A16" s="1" t="s">
        <v>73</v>
      </c>
      <c r="B16" s="1" t="s">
        <v>46</v>
      </c>
      <c r="C16" s="27" t="s">
        <v>121</v>
      </c>
      <c r="D16" s="38">
        <v>32</v>
      </c>
      <c r="E16" s="27">
        <v>16</v>
      </c>
      <c r="F16" s="27">
        <v>0</v>
      </c>
      <c r="G16" s="27">
        <v>2</v>
      </c>
      <c r="H16" s="27"/>
      <c r="I16" s="27"/>
      <c r="J16" s="27">
        <v>2</v>
      </c>
      <c r="K16" s="27">
        <v>2</v>
      </c>
      <c r="L16" s="87"/>
      <c r="M16" s="27">
        <v>0</v>
      </c>
      <c r="N16" s="27">
        <f t="shared" si="0"/>
        <v>0</v>
      </c>
      <c r="O16" s="39">
        <v>2</v>
      </c>
      <c r="P16" s="39">
        <v>2</v>
      </c>
      <c r="Q16" s="88"/>
      <c r="R16" s="88"/>
      <c r="S16" s="88"/>
      <c r="T16" s="27">
        <f t="shared" si="1"/>
        <v>2</v>
      </c>
      <c r="U16" s="40">
        <f t="shared" si="2"/>
        <v>0.375</v>
      </c>
      <c r="V16" s="22">
        <v>439</v>
      </c>
      <c r="W16" s="22" t="s">
        <v>86</v>
      </c>
      <c r="X16" s="22" t="s">
        <v>82</v>
      </c>
      <c r="Y16" s="74">
        <v>1247</v>
      </c>
      <c r="Z16" s="41"/>
      <c r="AA16" s="1" t="s">
        <v>118</v>
      </c>
      <c r="AB16" s="28" t="s">
        <v>303</v>
      </c>
    </row>
    <row r="17" spans="1:28" x14ac:dyDescent="0.3">
      <c r="A17" s="1" t="s">
        <v>73</v>
      </c>
      <c r="B17" s="1" t="s">
        <v>46</v>
      </c>
      <c r="C17" s="27" t="s">
        <v>50</v>
      </c>
      <c r="D17" s="38">
        <v>43</v>
      </c>
      <c r="E17" s="27">
        <v>37</v>
      </c>
      <c r="F17" s="27">
        <v>7</v>
      </c>
      <c r="G17" s="27">
        <v>15</v>
      </c>
      <c r="H17" s="27"/>
      <c r="I17" s="27"/>
      <c r="J17" s="27">
        <v>2</v>
      </c>
      <c r="K17" s="27">
        <v>2</v>
      </c>
      <c r="L17" s="87"/>
      <c r="M17" s="27">
        <v>9</v>
      </c>
      <c r="N17" s="27">
        <f t="shared" si="0"/>
        <v>9</v>
      </c>
      <c r="O17" s="39">
        <v>2</v>
      </c>
      <c r="P17" s="39">
        <v>5</v>
      </c>
      <c r="Q17" s="88"/>
      <c r="R17" s="88"/>
      <c r="S17" s="88"/>
      <c r="T17" s="27">
        <f t="shared" si="1"/>
        <v>16</v>
      </c>
      <c r="U17" s="40">
        <f t="shared" si="2"/>
        <v>0.78378378378378377</v>
      </c>
      <c r="V17" s="22">
        <v>439</v>
      </c>
      <c r="W17" s="22" t="s">
        <v>86</v>
      </c>
      <c r="X17" s="22" t="s">
        <v>82</v>
      </c>
      <c r="Y17" s="74">
        <v>1247</v>
      </c>
      <c r="Z17" s="41"/>
      <c r="AA17" s="1" t="s">
        <v>118</v>
      </c>
      <c r="AB17" s="28" t="s">
        <v>303</v>
      </c>
    </row>
    <row r="18" spans="1:28" x14ac:dyDescent="0.3">
      <c r="A18" s="1" t="s">
        <v>73</v>
      </c>
      <c r="B18" s="1" t="s">
        <v>46</v>
      </c>
      <c r="C18" s="27" t="s">
        <v>51</v>
      </c>
      <c r="D18" s="38">
        <v>10</v>
      </c>
      <c r="E18" s="27">
        <v>37</v>
      </c>
      <c r="F18" s="27">
        <v>7</v>
      </c>
      <c r="G18" s="27">
        <v>16</v>
      </c>
      <c r="H18" s="27"/>
      <c r="I18" s="27"/>
      <c r="J18" s="27">
        <v>1</v>
      </c>
      <c r="K18" s="27">
        <v>2</v>
      </c>
      <c r="L18" s="87"/>
      <c r="M18" s="27">
        <v>3</v>
      </c>
      <c r="N18" s="27">
        <f t="shared" si="0"/>
        <v>3</v>
      </c>
      <c r="O18" s="39">
        <v>2</v>
      </c>
      <c r="P18" s="39">
        <v>5</v>
      </c>
      <c r="Q18" s="88"/>
      <c r="R18" s="39">
        <v>8</v>
      </c>
      <c r="S18" s="88"/>
      <c r="T18" s="27">
        <f t="shared" si="1"/>
        <v>15</v>
      </c>
      <c r="U18" s="40">
        <f t="shared" si="2"/>
        <v>0.3783783783783784</v>
      </c>
      <c r="V18" s="22">
        <v>439</v>
      </c>
      <c r="W18" s="22" t="s">
        <v>86</v>
      </c>
      <c r="X18" s="22" t="s">
        <v>82</v>
      </c>
      <c r="Y18" s="74">
        <v>1247</v>
      </c>
      <c r="Z18" s="41"/>
      <c r="AA18" s="1" t="s">
        <v>118</v>
      </c>
      <c r="AB18" s="28" t="s">
        <v>303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33</v>
      </c>
      <c r="E19" s="27">
        <v>28</v>
      </c>
      <c r="F19" s="27">
        <v>2</v>
      </c>
      <c r="G19" s="27">
        <v>11</v>
      </c>
      <c r="H19" s="27"/>
      <c r="I19" s="27"/>
      <c r="J19" s="27">
        <v>7</v>
      </c>
      <c r="K19" s="27">
        <v>13</v>
      </c>
      <c r="L19" s="87"/>
      <c r="M19" s="27">
        <v>7</v>
      </c>
      <c r="N19" s="27">
        <f t="shared" si="0"/>
        <v>7</v>
      </c>
      <c r="O19" s="39">
        <v>9</v>
      </c>
      <c r="P19" s="39">
        <v>2</v>
      </c>
      <c r="Q19" s="39">
        <v>4</v>
      </c>
      <c r="R19" s="88"/>
      <c r="S19" s="88"/>
      <c r="T19" s="27">
        <f t="shared" si="1"/>
        <v>11</v>
      </c>
      <c r="U19" s="40">
        <f t="shared" si="2"/>
        <v>1.4285714285714286</v>
      </c>
      <c r="V19" s="22">
        <v>439</v>
      </c>
      <c r="W19" s="22" t="s">
        <v>86</v>
      </c>
      <c r="X19" s="22" t="s">
        <v>82</v>
      </c>
      <c r="Y19" s="74">
        <v>1247</v>
      </c>
      <c r="Z19" s="41"/>
      <c r="AA19" s="1" t="s">
        <v>118</v>
      </c>
      <c r="AB19" s="28" t="s">
        <v>303</v>
      </c>
    </row>
    <row r="20" spans="1:28" x14ac:dyDescent="0.3">
      <c r="A20" s="1" t="s">
        <v>73</v>
      </c>
      <c r="B20" s="1" t="s">
        <v>46</v>
      </c>
      <c r="C20" s="27" t="s">
        <v>122</v>
      </c>
      <c r="D20" s="38">
        <v>40</v>
      </c>
      <c r="E20" s="27"/>
      <c r="F20" s="27">
        <v>0</v>
      </c>
      <c r="G20" s="27"/>
      <c r="H20" s="27"/>
      <c r="I20" s="27"/>
      <c r="J20" s="27">
        <v>0</v>
      </c>
      <c r="K20" s="27">
        <v>0</v>
      </c>
      <c r="L20" s="87"/>
      <c r="M20" s="27"/>
      <c r="N20" s="27">
        <f>SUM(L20:M20)</f>
        <v>0</v>
      </c>
      <c r="O20" s="39"/>
      <c r="P20" s="39"/>
      <c r="Q20" s="88"/>
      <c r="R20" s="88"/>
      <c r="S20" s="88"/>
      <c r="T20" s="27">
        <f t="shared" si="1"/>
        <v>0</v>
      </c>
      <c r="U20" s="40" t="str">
        <f t="shared" si="2"/>
        <v/>
      </c>
      <c r="V20" s="22">
        <v>439</v>
      </c>
      <c r="W20" s="22" t="s">
        <v>86</v>
      </c>
      <c r="X20" s="22" t="s">
        <v>82</v>
      </c>
      <c r="Y20" s="74">
        <v>1247</v>
      </c>
      <c r="Z20" s="41"/>
      <c r="AA20" s="1" t="s">
        <v>118</v>
      </c>
      <c r="AB20" s="28" t="s">
        <v>303</v>
      </c>
    </row>
    <row r="21" spans="1:28" x14ac:dyDescent="0.3">
      <c r="A21" s="1" t="s">
        <v>73</v>
      </c>
      <c r="B21" s="1" t="s">
        <v>46</v>
      </c>
      <c r="C21" s="27" t="s">
        <v>123</v>
      </c>
      <c r="D21" s="38">
        <v>24</v>
      </c>
      <c r="E21" s="27">
        <v>12</v>
      </c>
      <c r="F21" s="27">
        <v>1</v>
      </c>
      <c r="G21" s="27">
        <v>4</v>
      </c>
      <c r="H21" s="27"/>
      <c r="I21" s="27"/>
      <c r="J21" s="27">
        <v>0</v>
      </c>
      <c r="K21" s="27">
        <v>0</v>
      </c>
      <c r="L21" s="87"/>
      <c r="M21" s="27">
        <v>6</v>
      </c>
      <c r="N21" s="27">
        <f>SUM(L21:M21)</f>
        <v>6</v>
      </c>
      <c r="O21" s="39">
        <v>0</v>
      </c>
      <c r="P21" s="55">
        <v>6</v>
      </c>
      <c r="Q21" s="88"/>
      <c r="R21" s="88"/>
      <c r="S21" s="88"/>
      <c r="T21" s="27">
        <f t="shared" si="1"/>
        <v>2</v>
      </c>
      <c r="U21" s="40">
        <f t="shared" si="2"/>
        <v>0.66666666666666663</v>
      </c>
      <c r="V21" s="22">
        <v>439</v>
      </c>
      <c r="W21" s="22" t="s">
        <v>86</v>
      </c>
      <c r="X21" s="22" t="s">
        <v>82</v>
      </c>
      <c r="Y21" s="74">
        <v>1247</v>
      </c>
      <c r="Z21" s="41"/>
      <c r="AA21" s="1" t="s">
        <v>118</v>
      </c>
      <c r="AB21" s="28" t="s">
        <v>303</v>
      </c>
    </row>
    <row r="22" spans="1:28" x14ac:dyDescent="0.3">
      <c r="A22" s="1" t="s">
        <v>73</v>
      </c>
      <c r="B22" s="1" t="s">
        <v>46</v>
      </c>
      <c r="C22" s="27" t="s">
        <v>58</v>
      </c>
      <c r="D22" s="38">
        <v>22</v>
      </c>
      <c r="E22" s="27" t="s">
        <v>461</v>
      </c>
      <c r="F22" s="27"/>
      <c r="G22" s="27"/>
      <c r="H22" s="27"/>
      <c r="I22" s="27"/>
      <c r="J22" s="27"/>
      <c r="K22" s="27"/>
      <c r="L22" s="87"/>
      <c r="M22" s="27"/>
      <c r="N22" s="27"/>
      <c r="O22" s="39"/>
      <c r="P22" s="55"/>
      <c r="Q22" s="88"/>
      <c r="R22" s="88"/>
      <c r="S22" s="88"/>
      <c r="T22" s="27"/>
      <c r="U22" s="40"/>
      <c r="V22" s="22">
        <v>439</v>
      </c>
      <c r="W22" s="22" t="s">
        <v>86</v>
      </c>
      <c r="X22" s="22" t="s">
        <v>82</v>
      </c>
      <c r="Y22" s="74">
        <v>1247</v>
      </c>
      <c r="Z22" s="41"/>
      <c r="AA22" s="1" t="s">
        <v>118</v>
      </c>
      <c r="AB22" s="28" t="s">
        <v>303</v>
      </c>
    </row>
    <row r="23" spans="1:28" x14ac:dyDescent="0.3">
      <c r="A23" s="1" t="s">
        <v>73</v>
      </c>
      <c r="B23" s="1" t="s">
        <v>46</v>
      </c>
      <c r="C23" s="27" t="s">
        <v>55</v>
      </c>
      <c r="D23" s="38">
        <v>1</v>
      </c>
      <c r="E23" s="27">
        <v>28</v>
      </c>
      <c r="F23" s="27">
        <v>6</v>
      </c>
      <c r="G23" s="27">
        <v>12</v>
      </c>
      <c r="H23" s="27"/>
      <c r="I23" s="27"/>
      <c r="J23" s="27">
        <v>2</v>
      </c>
      <c r="K23" s="27">
        <v>3</v>
      </c>
      <c r="L23" s="87"/>
      <c r="M23" s="27">
        <v>4</v>
      </c>
      <c r="N23" s="27">
        <f>SUM(L23:M23)</f>
        <v>4</v>
      </c>
      <c r="O23" s="39">
        <v>4</v>
      </c>
      <c r="P23" s="39">
        <v>1</v>
      </c>
      <c r="Q23" s="88"/>
      <c r="R23" s="88"/>
      <c r="S23" s="88"/>
      <c r="T23" s="27">
        <f t="shared" si="1"/>
        <v>14</v>
      </c>
      <c r="U23" s="40">
        <f t="shared" si="2"/>
        <v>0.9285714285714286</v>
      </c>
      <c r="V23" s="22">
        <v>439</v>
      </c>
      <c r="W23" s="22" t="s">
        <v>86</v>
      </c>
      <c r="X23" s="22" t="s">
        <v>82</v>
      </c>
      <c r="Y23" s="74">
        <v>1247</v>
      </c>
      <c r="Z23" s="41"/>
      <c r="AA23" s="1" t="s">
        <v>118</v>
      </c>
      <c r="AB23" s="28" t="s">
        <v>303</v>
      </c>
    </row>
    <row r="24" spans="1:28" x14ac:dyDescent="0.3">
      <c r="A24" s="1" t="s">
        <v>73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7</v>
      </c>
      <c r="R24" s="55">
        <v>18</v>
      </c>
      <c r="S24" s="42"/>
      <c r="T24" s="27"/>
      <c r="U24" s="40" t="str">
        <f>_xlfn.IFNA("",((T24+Q24+N24-R24)+(O24*2))/E24)</f>
        <v/>
      </c>
      <c r="V24" s="22">
        <v>439</v>
      </c>
      <c r="W24" s="22" t="s">
        <v>86</v>
      </c>
      <c r="X24" s="22" t="s">
        <v>82</v>
      </c>
      <c r="Y24" s="74">
        <v>1247</v>
      </c>
      <c r="Z24" s="41"/>
      <c r="AA24" s="1" t="s">
        <v>118</v>
      </c>
      <c r="AB24" s="28" t="s">
        <v>303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93</v>
      </c>
      <c r="H25" s="44">
        <f t="shared" si="3"/>
        <v>0</v>
      </c>
      <c r="I25" s="44">
        <f t="shared" si="3"/>
        <v>1</v>
      </c>
      <c r="J25" s="44">
        <f t="shared" si="3"/>
        <v>36</v>
      </c>
      <c r="K25" s="44">
        <f t="shared" si="3"/>
        <v>50</v>
      </c>
      <c r="L25" s="44">
        <f t="shared" si="3"/>
        <v>0</v>
      </c>
      <c r="M25" s="44">
        <f t="shared" si="3"/>
        <v>45</v>
      </c>
      <c r="N25" s="44">
        <f t="shared" si="3"/>
        <v>45</v>
      </c>
      <c r="O25" s="44">
        <f t="shared" si="3"/>
        <v>20</v>
      </c>
      <c r="P25" s="44">
        <f t="shared" si="3"/>
        <v>34</v>
      </c>
      <c r="Q25" s="44">
        <f t="shared" si="3"/>
        <v>11</v>
      </c>
      <c r="R25" s="44">
        <f t="shared" si="3"/>
        <v>33</v>
      </c>
      <c r="S25" s="44">
        <f t="shared" si="3"/>
        <v>3</v>
      </c>
      <c r="T25" s="44">
        <f t="shared" si="3"/>
        <v>116</v>
      </c>
      <c r="U25" s="45">
        <f>((T25+Q25+N25-R25)+(O25*2))/E25</f>
        <v>0.74583333333333335</v>
      </c>
      <c r="V25" s="46">
        <v>439</v>
      </c>
      <c r="W25" s="46" t="s">
        <v>86</v>
      </c>
      <c r="X25" s="46" t="s">
        <v>82</v>
      </c>
      <c r="Y25" s="75">
        <v>1247</v>
      </c>
      <c r="Z25" s="61" t="s">
        <v>432</v>
      </c>
      <c r="AA25" s="43" t="s">
        <v>118</v>
      </c>
      <c r="AB25" s="81" t="s">
        <v>303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0.43010752688172044</v>
      </c>
      <c r="H26" s="27"/>
      <c r="I26" s="1"/>
      <c r="J26" s="48" t="s">
        <v>42</v>
      </c>
      <c r="K26" s="50">
        <f>J25/K25</f>
        <v>0.72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127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74</v>
      </c>
      <c r="D32" s="33"/>
      <c r="E32" s="34"/>
      <c r="F32" s="34"/>
      <c r="G32" s="34"/>
      <c r="H32" s="34"/>
      <c r="I32" s="34"/>
      <c r="J32" s="34"/>
      <c r="K32" s="93" t="s">
        <v>437</v>
      </c>
      <c r="L32" s="93"/>
      <c r="M32" s="93"/>
      <c r="N32" s="93"/>
      <c r="O32" s="93"/>
      <c r="P32" s="93"/>
      <c r="Q32" s="34"/>
      <c r="R32" s="34"/>
      <c r="S32" s="34"/>
      <c r="T32" s="7" t="s">
        <v>11</v>
      </c>
      <c r="U32" s="1"/>
      <c r="V32" s="35">
        <v>18</v>
      </c>
      <c r="AB32" s="7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73</v>
      </c>
      <c r="C34" s="27" t="s">
        <v>144</v>
      </c>
      <c r="D34" s="38">
        <v>24</v>
      </c>
      <c r="E34" s="27">
        <v>26</v>
      </c>
      <c r="F34" s="27">
        <v>9</v>
      </c>
      <c r="G34" s="27">
        <v>12</v>
      </c>
      <c r="H34" s="27"/>
      <c r="I34" s="27"/>
      <c r="J34" s="27">
        <v>3</v>
      </c>
      <c r="K34" s="27">
        <v>4</v>
      </c>
      <c r="L34" s="87"/>
      <c r="M34" s="27">
        <v>8</v>
      </c>
      <c r="N34" s="27">
        <f>SUM(L34:M34)</f>
        <v>8</v>
      </c>
      <c r="O34" s="27">
        <v>2</v>
      </c>
      <c r="P34" s="39">
        <v>1</v>
      </c>
      <c r="Q34" s="87"/>
      <c r="R34" s="87"/>
      <c r="S34" s="87"/>
      <c r="T34" s="27">
        <f>(H34*3)+((F34-H34)*2)+J34</f>
        <v>21</v>
      </c>
      <c r="U34" s="40">
        <f>IFERROR(((T34+Q34+N34-R34)+(O34*2))/E34,"")</f>
        <v>1.2692307692307692</v>
      </c>
      <c r="V34" s="22">
        <v>439</v>
      </c>
      <c r="W34" s="22" t="s">
        <v>81</v>
      </c>
      <c r="X34" s="22" t="s">
        <v>87</v>
      </c>
      <c r="Y34" s="74">
        <v>1247</v>
      </c>
      <c r="Z34" s="41"/>
      <c r="AA34" s="1" t="s">
        <v>145</v>
      </c>
      <c r="AB34" s="28" t="s">
        <v>304</v>
      </c>
    </row>
    <row r="35" spans="1:28" x14ac:dyDescent="0.3">
      <c r="A35" s="1" t="s">
        <v>46</v>
      </c>
      <c r="B35" s="1" t="s">
        <v>73</v>
      </c>
      <c r="C35" s="27" t="s">
        <v>147</v>
      </c>
      <c r="D35" s="38">
        <v>22</v>
      </c>
      <c r="E35" s="27">
        <v>17</v>
      </c>
      <c r="F35" s="27">
        <v>3</v>
      </c>
      <c r="G35" s="27">
        <v>9</v>
      </c>
      <c r="H35" s="27"/>
      <c r="I35" s="27"/>
      <c r="J35" s="27">
        <v>8</v>
      </c>
      <c r="K35" s="27">
        <v>11</v>
      </c>
      <c r="L35" s="87"/>
      <c r="M35" s="27">
        <v>5</v>
      </c>
      <c r="N35" s="27">
        <f t="shared" ref="N35:N40" si="4">SUM(L35:M35)</f>
        <v>5</v>
      </c>
      <c r="O35" s="39">
        <v>4</v>
      </c>
      <c r="P35" s="55">
        <v>6</v>
      </c>
      <c r="Q35" s="88"/>
      <c r="R35" s="88"/>
      <c r="S35" s="88"/>
      <c r="T35" s="39">
        <f t="shared" ref="T35:T45" si="5">(H35*3)+((F35-H35)*2)+J35</f>
        <v>14</v>
      </c>
      <c r="U35" s="40">
        <f t="shared" ref="U35:U45" si="6">IFERROR(((T35+Q35+N35-R35)+(O35*2))/E35,"")</f>
        <v>1.588235294117647</v>
      </c>
      <c r="V35" s="22">
        <v>439</v>
      </c>
      <c r="W35" s="22" t="s">
        <v>81</v>
      </c>
      <c r="X35" s="22" t="s">
        <v>87</v>
      </c>
      <c r="Y35" s="74">
        <v>1247</v>
      </c>
      <c r="Z35" s="41"/>
      <c r="AA35" s="1" t="s">
        <v>145</v>
      </c>
      <c r="AB35" s="28" t="s">
        <v>304</v>
      </c>
    </row>
    <row r="36" spans="1:28" x14ac:dyDescent="0.3">
      <c r="A36" s="1" t="s">
        <v>46</v>
      </c>
      <c r="B36" s="1" t="s">
        <v>73</v>
      </c>
      <c r="C36" s="27" t="s">
        <v>148</v>
      </c>
      <c r="D36" s="38">
        <v>21</v>
      </c>
      <c r="E36" s="27">
        <v>8</v>
      </c>
      <c r="F36" s="27">
        <v>0</v>
      </c>
      <c r="G36" s="27">
        <v>2</v>
      </c>
      <c r="H36" s="27"/>
      <c r="I36" s="27"/>
      <c r="J36" s="27">
        <v>2</v>
      </c>
      <c r="K36" s="27">
        <v>2</v>
      </c>
      <c r="L36" s="87"/>
      <c r="M36" s="27">
        <v>4</v>
      </c>
      <c r="N36" s="27">
        <f t="shared" si="4"/>
        <v>4</v>
      </c>
      <c r="O36" s="39">
        <v>2</v>
      </c>
      <c r="P36" s="39">
        <v>0</v>
      </c>
      <c r="Q36" s="88"/>
      <c r="R36" s="88"/>
      <c r="S36" s="88"/>
      <c r="T36" s="39">
        <f t="shared" si="5"/>
        <v>2</v>
      </c>
      <c r="U36" s="40">
        <f t="shared" si="6"/>
        <v>1.25</v>
      </c>
      <c r="V36" s="22">
        <v>439</v>
      </c>
      <c r="W36" s="22" t="s">
        <v>81</v>
      </c>
      <c r="X36" s="22" t="s">
        <v>87</v>
      </c>
      <c r="Y36" s="74">
        <v>1247</v>
      </c>
      <c r="Z36" s="41"/>
      <c r="AA36" s="1" t="s">
        <v>145</v>
      </c>
      <c r="AB36" s="28" t="s">
        <v>304</v>
      </c>
    </row>
    <row r="37" spans="1:28" x14ac:dyDescent="0.3">
      <c r="A37" s="1" t="s">
        <v>46</v>
      </c>
      <c r="B37" s="1" t="s">
        <v>73</v>
      </c>
      <c r="C37" s="27" t="s">
        <v>149</v>
      </c>
      <c r="D37" s="38">
        <v>15</v>
      </c>
      <c r="E37" s="27">
        <v>15</v>
      </c>
      <c r="F37" s="27">
        <v>1</v>
      </c>
      <c r="G37" s="27">
        <v>3</v>
      </c>
      <c r="H37" s="27"/>
      <c r="I37" s="27"/>
      <c r="J37" s="27">
        <v>0</v>
      </c>
      <c r="K37" s="27">
        <v>0</v>
      </c>
      <c r="L37" s="87"/>
      <c r="M37" s="27">
        <v>3</v>
      </c>
      <c r="N37" s="27">
        <f t="shared" si="4"/>
        <v>3</v>
      </c>
      <c r="O37" s="39">
        <v>8</v>
      </c>
      <c r="P37" s="39">
        <v>0</v>
      </c>
      <c r="Q37" s="88"/>
      <c r="R37" s="88"/>
      <c r="S37" s="88"/>
      <c r="T37" s="39">
        <f t="shared" si="5"/>
        <v>2</v>
      </c>
      <c r="U37" s="40">
        <f t="shared" si="6"/>
        <v>1.4</v>
      </c>
      <c r="V37" s="22">
        <v>439</v>
      </c>
      <c r="W37" s="22" t="s">
        <v>81</v>
      </c>
      <c r="X37" s="22" t="s">
        <v>87</v>
      </c>
      <c r="Y37" s="74">
        <v>1247</v>
      </c>
      <c r="Z37" s="41"/>
      <c r="AA37" s="1" t="s">
        <v>145</v>
      </c>
      <c r="AB37" s="28" t="s">
        <v>304</v>
      </c>
    </row>
    <row r="38" spans="1:28" x14ac:dyDescent="0.3">
      <c r="A38" s="1" t="s">
        <v>46</v>
      </c>
      <c r="B38" s="1" t="s">
        <v>73</v>
      </c>
      <c r="C38" s="27" t="s">
        <v>150</v>
      </c>
      <c r="D38" s="38">
        <v>10</v>
      </c>
      <c r="E38" s="27">
        <v>10</v>
      </c>
      <c r="F38" s="27">
        <v>2</v>
      </c>
      <c r="G38" s="27">
        <v>7</v>
      </c>
      <c r="H38" s="27"/>
      <c r="I38" s="27"/>
      <c r="J38" s="27">
        <v>0</v>
      </c>
      <c r="K38" s="27">
        <v>0</v>
      </c>
      <c r="L38" s="87"/>
      <c r="M38" s="27">
        <v>2</v>
      </c>
      <c r="N38" s="27">
        <f t="shared" si="4"/>
        <v>2</v>
      </c>
      <c r="O38" s="39">
        <v>1</v>
      </c>
      <c r="P38" s="39">
        <v>1</v>
      </c>
      <c r="Q38" s="88"/>
      <c r="R38" s="88"/>
      <c r="S38" s="88"/>
      <c r="T38" s="39">
        <f t="shared" si="5"/>
        <v>4</v>
      </c>
      <c r="U38" s="40">
        <f t="shared" si="6"/>
        <v>0.8</v>
      </c>
      <c r="V38" s="22">
        <v>439</v>
      </c>
      <c r="W38" s="22" t="s">
        <v>81</v>
      </c>
      <c r="X38" s="22" t="s">
        <v>87</v>
      </c>
      <c r="Y38" s="74">
        <v>1247</v>
      </c>
      <c r="Z38" s="41"/>
      <c r="AA38" s="1" t="s">
        <v>145</v>
      </c>
      <c r="AB38" s="28" t="s">
        <v>304</v>
      </c>
    </row>
    <row r="39" spans="1:28" x14ac:dyDescent="0.3">
      <c r="A39" s="1" t="s">
        <v>46</v>
      </c>
      <c r="B39" s="1" t="s">
        <v>73</v>
      </c>
      <c r="C39" s="27" t="s">
        <v>151</v>
      </c>
      <c r="D39" s="38">
        <v>14</v>
      </c>
      <c r="E39" s="27">
        <v>16</v>
      </c>
      <c r="F39" s="27">
        <v>1</v>
      </c>
      <c r="G39" s="27">
        <v>7</v>
      </c>
      <c r="H39" s="27"/>
      <c r="I39" s="27"/>
      <c r="J39" s="27">
        <v>0</v>
      </c>
      <c r="K39" s="27">
        <v>2</v>
      </c>
      <c r="L39" s="87"/>
      <c r="M39" s="27">
        <v>2</v>
      </c>
      <c r="N39" s="27">
        <f t="shared" si="4"/>
        <v>2</v>
      </c>
      <c r="O39" s="39">
        <v>5</v>
      </c>
      <c r="P39" s="39">
        <v>2</v>
      </c>
      <c r="Q39" s="88"/>
      <c r="R39" s="88"/>
      <c r="S39" s="88"/>
      <c r="T39" s="39">
        <f t="shared" si="5"/>
        <v>2</v>
      </c>
      <c r="U39" s="40">
        <f t="shared" si="6"/>
        <v>0.875</v>
      </c>
      <c r="V39" s="22">
        <v>439</v>
      </c>
      <c r="W39" s="22" t="s">
        <v>81</v>
      </c>
      <c r="X39" s="22" t="s">
        <v>87</v>
      </c>
      <c r="Y39" s="74">
        <v>1247</v>
      </c>
      <c r="Z39" s="41"/>
      <c r="AA39" s="1" t="s">
        <v>145</v>
      </c>
      <c r="AB39" s="28" t="s">
        <v>304</v>
      </c>
    </row>
    <row r="40" spans="1:28" x14ac:dyDescent="0.3">
      <c r="A40" s="1" t="s">
        <v>46</v>
      </c>
      <c r="B40" s="1" t="s">
        <v>73</v>
      </c>
      <c r="C40" s="27" t="s">
        <v>152</v>
      </c>
      <c r="D40" s="38">
        <v>44</v>
      </c>
      <c r="E40" s="27">
        <v>37</v>
      </c>
      <c r="F40" s="27">
        <v>10</v>
      </c>
      <c r="G40" s="27">
        <v>20</v>
      </c>
      <c r="H40" s="27"/>
      <c r="I40" s="27"/>
      <c r="J40" s="27">
        <v>2</v>
      </c>
      <c r="K40" s="27">
        <v>3</v>
      </c>
      <c r="L40" s="92">
        <v>7</v>
      </c>
      <c r="M40" s="42">
        <v>7</v>
      </c>
      <c r="N40" s="27">
        <f t="shared" si="4"/>
        <v>14</v>
      </c>
      <c r="O40" s="39">
        <v>3</v>
      </c>
      <c r="P40" s="55">
        <v>6</v>
      </c>
      <c r="Q40" s="88"/>
      <c r="R40" s="88"/>
      <c r="S40" s="88"/>
      <c r="T40" s="39">
        <f t="shared" si="5"/>
        <v>22</v>
      </c>
      <c r="U40" s="40">
        <f t="shared" si="6"/>
        <v>1.1351351351351351</v>
      </c>
      <c r="V40" s="22">
        <v>439</v>
      </c>
      <c r="W40" s="22" t="s">
        <v>81</v>
      </c>
      <c r="X40" s="22" t="s">
        <v>87</v>
      </c>
      <c r="Y40" s="74">
        <v>1247</v>
      </c>
      <c r="Z40" s="41"/>
      <c r="AA40" s="1" t="s">
        <v>145</v>
      </c>
      <c r="AB40" s="28" t="s">
        <v>304</v>
      </c>
    </row>
    <row r="41" spans="1:28" x14ac:dyDescent="0.3">
      <c r="A41" s="1" t="s">
        <v>46</v>
      </c>
      <c r="B41" s="1" t="s">
        <v>73</v>
      </c>
      <c r="C41" s="27" t="s">
        <v>153</v>
      </c>
      <c r="D41" s="38">
        <v>26</v>
      </c>
      <c r="E41" s="27">
        <v>3</v>
      </c>
      <c r="F41" s="27">
        <v>0</v>
      </c>
      <c r="G41" s="27">
        <v>4</v>
      </c>
      <c r="H41" s="27"/>
      <c r="I41" s="27"/>
      <c r="J41" s="27">
        <v>0</v>
      </c>
      <c r="K41" s="27">
        <v>0</v>
      </c>
      <c r="L41" s="92"/>
      <c r="M41" s="39">
        <v>2</v>
      </c>
      <c r="N41" s="27">
        <f>SUM(L41:M41)</f>
        <v>2</v>
      </c>
      <c r="O41" s="39">
        <v>3</v>
      </c>
      <c r="P41" s="39">
        <v>0</v>
      </c>
      <c r="Q41" s="88"/>
      <c r="R41" s="88"/>
      <c r="S41" s="88"/>
      <c r="T41" s="39">
        <f t="shared" si="5"/>
        <v>0</v>
      </c>
      <c r="U41" s="40">
        <f t="shared" si="6"/>
        <v>2.6666666666666665</v>
      </c>
      <c r="V41" s="22">
        <v>439</v>
      </c>
      <c r="W41" s="22" t="s">
        <v>81</v>
      </c>
      <c r="X41" s="22" t="s">
        <v>87</v>
      </c>
      <c r="Y41" s="74">
        <v>1247</v>
      </c>
      <c r="Z41" s="41"/>
      <c r="AA41" s="1" t="s">
        <v>145</v>
      </c>
      <c r="AB41" s="28" t="s">
        <v>304</v>
      </c>
    </row>
    <row r="42" spans="1:28" x14ac:dyDescent="0.3">
      <c r="A42" s="1" t="s">
        <v>46</v>
      </c>
      <c r="B42" s="1" t="s">
        <v>73</v>
      </c>
      <c r="C42" s="27" t="s">
        <v>474</v>
      </c>
      <c r="D42" s="38">
        <v>12</v>
      </c>
      <c r="E42" s="27">
        <v>7</v>
      </c>
      <c r="F42" s="27">
        <v>2</v>
      </c>
      <c r="G42" s="27">
        <v>4</v>
      </c>
      <c r="H42" s="27"/>
      <c r="I42" s="27"/>
      <c r="J42" s="27">
        <v>0</v>
      </c>
      <c r="K42" s="27">
        <v>1</v>
      </c>
      <c r="L42" s="92"/>
      <c r="M42" s="39">
        <v>1</v>
      </c>
      <c r="N42" s="27">
        <f>SUM(L42:M42)</f>
        <v>1</v>
      </c>
      <c r="O42" s="39">
        <v>0</v>
      </c>
      <c r="P42" s="39">
        <v>3</v>
      </c>
      <c r="Q42" s="88"/>
      <c r="R42" s="88"/>
      <c r="S42" s="88"/>
      <c r="T42" s="39">
        <f t="shared" si="5"/>
        <v>4</v>
      </c>
      <c r="U42" s="40">
        <f t="shared" si="6"/>
        <v>0.7142857142857143</v>
      </c>
      <c r="V42" s="22">
        <v>439</v>
      </c>
      <c r="W42" s="22" t="s">
        <v>81</v>
      </c>
      <c r="X42" s="22" t="s">
        <v>87</v>
      </c>
      <c r="Y42" s="74">
        <v>1247</v>
      </c>
      <c r="Z42" s="41"/>
      <c r="AA42" s="1" t="s">
        <v>145</v>
      </c>
      <c r="AB42" s="28" t="s">
        <v>304</v>
      </c>
    </row>
    <row r="43" spans="1:28" x14ac:dyDescent="0.3">
      <c r="A43" s="1" t="s">
        <v>46</v>
      </c>
      <c r="B43" s="1" t="s">
        <v>73</v>
      </c>
      <c r="C43" s="27" t="s">
        <v>154</v>
      </c>
      <c r="D43" s="38">
        <v>25</v>
      </c>
      <c r="E43" s="27">
        <v>35</v>
      </c>
      <c r="F43" s="27">
        <v>9</v>
      </c>
      <c r="G43" s="27">
        <v>16</v>
      </c>
      <c r="H43" s="27"/>
      <c r="I43" s="27"/>
      <c r="J43" s="27">
        <v>3</v>
      </c>
      <c r="K43" s="27">
        <v>4</v>
      </c>
      <c r="L43" s="92"/>
      <c r="M43" s="39">
        <v>9</v>
      </c>
      <c r="N43" s="27">
        <f>SUM(L43:M43)</f>
        <v>9</v>
      </c>
      <c r="O43" s="39">
        <v>3</v>
      </c>
      <c r="P43" s="39">
        <v>4</v>
      </c>
      <c r="Q43" s="88"/>
      <c r="R43" s="39">
        <v>6</v>
      </c>
      <c r="S43" s="88"/>
      <c r="T43" s="39">
        <f t="shared" si="5"/>
        <v>21</v>
      </c>
      <c r="U43" s="40">
        <f t="shared" si="6"/>
        <v>0.8571428571428571</v>
      </c>
      <c r="V43" s="22">
        <v>439</v>
      </c>
      <c r="W43" s="22" t="s">
        <v>81</v>
      </c>
      <c r="X43" s="22" t="s">
        <v>87</v>
      </c>
      <c r="Y43" s="74">
        <v>1247</v>
      </c>
      <c r="Z43" s="41"/>
      <c r="AA43" s="1" t="s">
        <v>145</v>
      </c>
      <c r="AB43" s="28" t="s">
        <v>304</v>
      </c>
    </row>
    <row r="44" spans="1:28" x14ac:dyDescent="0.3">
      <c r="A44" s="1" t="s">
        <v>46</v>
      </c>
      <c r="B44" s="1" t="s">
        <v>73</v>
      </c>
      <c r="C44" s="27" t="s">
        <v>155</v>
      </c>
      <c r="D44" s="38">
        <v>42</v>
      </c>
      <c r="E44" s="27">
        <v>35</v>
      </c>
      <c r="F44" s="27">
        <v>10</v>
      </c>
      <c r="G44" s="27">
        <v>29</v>
      </c>
      <c r="H44" s="27"/>
      <c r="I44" s="27"/>
      <c r="J44" s="27">
        <v>10</v>
      </c>
      <c r="K44" s="27">
        <v>15</v>
      </c>
      <c r="L44" s="92">
        <v>13</v>
      </c>
      <c r="M44" s="42">
        <v>13</v>
      </c>
      <c r="N44" s="27">
        <f>SUM(L44:M44)</f>
        <v>26</v>
      </c>
      <c r="O44" s="39">
        <v>1</v>
      </c>
      <c r="P44" s="55">
        <v>6</v>
      </c>
      <c r="Q44" s="88"/>
      <c r="R44" s="88"/>
      <c r="S44" s="39">
        <v>5</v>
      </c>
      <c r="T44" s="39">
        <f t="shared" si="5"/>
        <v>30</v>
      </c>
      <c r="U44" s="40">
        <f t="shared" si="6"/>
        <v>1.6571428571428573</v>
      </c>
      <c r="V44" s="22">
        <v>439</v>
      </c>
      <c r="W44" s="22" t="s">
        <v>81</v>
      </c>
      <c r="X44" s="22" t="s">
        <v>87</v>
      </c>
      <c r="Y44" s="74">
        <v>1247</v>
      </c>
      <c r="Z44" s="41"/>
      <c r="AA44" s="1" t="s">
        <v>145</v>
      </c>
      <c r="AB44" s="28" t="s">
        <v>304</v>
      </c>
    </row>
    <row r="45" spans="1:28" x14ac:dyDescent="0.3">
      <c r="A45" s="1" t="s">
        <v>46</v>
      </c>
      <c r="B45" s="1" t="s">
        <v>73</v>
      </c>
      <c r="C45" s="27" t="s">
        <v>156</v>
      </c>
      <c r="D45" s="38">
        <v>20</v>
      </c>
      <c r="E45" s="27">
        <v>31</v>
      </c>
      <c r="F45" s="27">
        <v>9</v>
      </c>
      <c r="G45" s="27">
        <v>14</v>
      </c>
      <c r="H45" s="27"/>
      <c r="I45" s="27"/>
      <c r="J45" s="27">
        <v>3</v>
      </c>
      <c r="K45" s="27">
        <v>6</v>
      </c>
      <c r="L45" s="87"/>
      <c r="M45" s="27">
        <v>5</v>
      </c>
      <c r="N45" s="27">
        <f>SUM(L45:M45)</f>
        <v>5</v>
      </c>
      <c r="O45" s="39">
        <v>5</v>
      </c>
      <c r="P45" s="39">
        <v>5</v>
      </c>
      <c r="Q45" s="39">
        <v>4</v>
      </c>
      <c r="R45" s="88"/>
      <c r="S45" s="88"/>
      <c r="T45" s="39">
        <f t="shared" si="5"/>
        <v>21</v>
      </c>
      <c r="U45" s="40">
        <f t="shared" si="6"/>
        <v>1.2903225806451613</v>
      </c>
      <c r="V45" s="22">
        <v>439</v>
      </c>
      <c r="W45" s="22" t="s">
        <v>81</v>
      </c>
      <c r="X45" s="22" t="s">
        <v>87</v>
      </c>
      <c r="Y45" s="74">
        <v>1247</v>
      </c>
      <c r="Z45" s="41"/>
      <c r="AA45" s="1" t="s">
        <v>145</v>
      </c>
      <c r="AB45" s="28" t="s">
        <v>304</v>
      </c>
    </row>
    <row r="46" spans="1:28" x14ac:dyDescent="0.3">
      <c r="A46" s="1" t="s">
        <v>46</v>
      </c>
      <c r="B46" s="1" t="s">
        <v>73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55">
        <v>2</v>
      </c>
      <c r="M46" s="55">
        <v>-2</v>
      </c>
      <c r="N46" s="55"/>
      <c r="O46" s="55"/>
      <c r="P46" s="55"/>
      <c r="Q46" s="55">
        <v>11</v>
      </c>
      <c r="R46" s="55">
        <v>18</v>
      </c>
      <c r="S46" s="42"/>
      <c r="T46" s="39"/>
      <c r="U46" s="40" t="str">
        <f>_xlfn.IFNA("",((T46+Q46+N46-R46)+(O46*2))/E46)</f>
        <v/>
      </c>
      <c r="V46" s="22">
        <v>439</v>
      </c>
      <c r="W46" s="22" t="s">
        <v>81</v>
      </c>
      <c r="X46" s="22" t="s">
        <v>87</v>
      </c>
      <c r="Y46" s="74">
        <v>1247</v>
      </c>
      <c r="Z46" s="41"/>
      <c r="AA46" s="1" t="s">
        <v>145</v>
      </c>
      <c r="AB46" s="28" t="s">
        <v>304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7">SUM(E34:E46)</f>
        <v>240</v>
      </c>
      <c r="F47" s="44">
        <f t="shared" si="7"/>
        <v>56</v>
      </c>
      <c r="G47" s="44">
        <f t="shared" si="7"/>
        <v>127</v>
      </c>
      <c r="H47" s="44">
        <f t="shared" si="7"/>
        <v>0</v>
      </c>
      <c r="I47" s="44">
        <f t="shared" si="7"/>
        <v>0</v>
      </c>
      <c r="J47" s="44">
        <f t="shared" si="7"/>
        <v>31</v>
      </c>
      <c r="K47" s="44">
        <f t="shared" si="7"/>
        <v>48</v>
      </c>
      <c r="L47" s="44">
        <f t="shared" si="7"/>
        <v>22</v>
      </c>
      <c r="M47" s="44">
        <f t="shared" si="7"/>
        <v>59</v>
      </c>
      <c r="N47" s="44">
        <f t="shared" si="7"/>
        <v>81</v>
      </c>
      <c r="O47" s="44">
        <f t="shared" si="7"/>
        <v>37</v>
      </c>
      <c r="P47" s="44">
        <f t="shared" si="7"/>
        <v>34</v>
      </c>
      <c r="Q47" s="44">
        <f t="shared" si="7"/>
        <v>15</v>
      </c>
      <c r="R47" s="44">
        <f t="shared" si="7"/>
        <v>24</v>
      </c>
      <c r="S47" s="44">
        <f t="shared" si="7"/>
        <v>5</v>
      </c>
      <c r="T47" s="44">
        <f t="shared" si="7"/>
        <v>143</v>
      </c>
      <c r="U47" s="45">
        <f>((T47+Q47+N47-R47)+(O47*2))/E47</f>
        <v>1.2041666666666666</v>
      </c>
      <c r="V47" s="46">
        <v>439</v>
      </c>
      <c r="W47" s="46" t="s">
        <v>81</v>
      </c>
      <c r="X47" s="46" t="s">
        <v>87</v>
      </c>
      <c r="Y47" s="75">
        <v>1247</v>
      </c>
      <c r="Z47" s="47"/>
      <c r="AA47" s="43" t="s">
        <v>145</v>
      </c>
      <c r="AB47" s="81" t="s">
        <v>304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0.44094488188976377</v>
      </c>
      <c r="H48" s="27"/>
      <c r="I48" s="1"/>
      <c r="J48" s="48" t="s">
        <v>42</v>
      </c>
      <c r="K48" s="50">
        <f>J47/K47</f>
        <v>0.64583333333333337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L49" s="65"/>
      <c r="M49" s="65"/>
      <c r="N49" s="6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DD99-7AF1-4C50-9715-604410C85F31}">
  <sheetPr>
    <tabColor rgb="FFFF0000"/>
  </sheetPr>
  <dimension ref="A1:AB52"/>
  <sheetViews>
    <sheetView topLeftCell="A30" workbookViewId="0">
      <selection activeCell="C33" sqref="C33:U49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886718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291</v>
      </c>
      <c r="D4" s="7" t="s">
        <v>5</v>
      </c>
      <c r="E4" s="8"/>
      <c r="F4" s="5"/>
      <c r="G4" s="1"/>
      <c r="J4" s="15" t="s">
        <v>305</v>
      </c>
      <c r="K4" s="16" t="s">
        <v>45</v>
      </c>
      <c r="L4" s="17"/>
      <c r="M4" s="18"/>
      <c r="N4" s="19">
        <v>30</v>
      </c>
      <c r="O4" s="19">
        <v>25</v>
      </c>
      <c r="P4" s="19">
        <v>27</v>
      </c>
      <c r="Q4" s="19">
        <v>20</v>
      </c>
      <c r="R4" s="20"/>
      <c r="S4" s="21">
        <f>SUM(N4:R4)</f>
        <v>102</v>
      </c>
      <c r="T4" s="22">
        <v>441</v>
      </c>
    </row>
    <row r="5" spans="1:28" x14ac:dyDescent="0.3">
      <c r="B5" s="1"/>
      <c r="C5" s="6" t="s">
        <v>175</v>
      </c>
      <c r="D5" s="7" t="s">
        <v>6</v>
      </c>
      <c r="E5" s="1"/>
      <c r="F5" s="1"/>
      <c r="G5" s="1"/>
      <c r="J5" s="15" t="s">
        <v>306</v>
      </c>
      <c r="K5" s="16" t="s">
        <v>72</v>
      </c>
      <c r="L5" s="17"/>
      <c r="M5" s="18"/>
      <c r="N5" s="19">
        <v>28</v>
      </c>
      <c r="O5" s="19">
        <v>27</v>
      </c>
      <c r="P5" s="19">
        <v>32</v>
      </c>
      <c r="Q5" s="19">
        <v>31</v>
      </c>
      <c r="R5" s="66"/>
      <c r="S5" s="21">
        <f>SUM(N5:R5)</f>
        <v>118</v>
      </c>
      <c r="T5" s="22">
        <v>441</v>
      </c>
      <c r="U5" s="1"/>
      <c r="V5" s="1"/>
      <c r="W5" s="1"/>
    </row>
    <row r="6" spans="1:28" x14ac:dyDescent="0.3">
      <c r="C6" s="69">
        <v>1015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441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117</v>
      </c>
      <c r="D13" s="38">
        <v>32</v>
      </c>
      <c r="E13" s="27">
        <v>36</v>
      </c>
      <c r="F13" s="27">
        <v>14</v>
      </c>
      <c r="G13" s="27">
        <v>27</v>
      </c>
      <c r="H13" s="27"/>
      <c r="I13" s="27"/>
      <c r="J13" s="27">
        <v>4</v>
      </c>
      <c r="K13" s="27">
        <v>6</v>
      </c>
      <c r="L13" s="87"/>
      <c r="M13" s="27">
        <v>8</v>
      </c>
      <c r="N13" s="27">
        <f>SUM(L13:M13)</f>
        <v>8</v>
      </c>
      <c r="O13" s="27">
        <v>1</v>
      </c>
      <c r="P13" s="39">
        <v>5</v>
      </c>
      <c r="Q13" s="87"/>
      <c r="R13" s="27">
        <v>7</v>
      </c>
      <c r="S13" s="27">
        <v>1</v>
      </c>
      <c r="T13" s="27">
        <f>+(F13*2)+J13</f>
        <v>32</v>
      </c>
      <c r="U13" s="40">
        <f>IFERROR(((T13+Q13+N13-R13)+(O13*2))/E13,"")</f>
        <v>0.97222222222222221</v>
      </c>
      <c r="V13" s="22">
        <v>441</v>
      </c>
      <c r="W13" s="22" t="s">
        <v>397</v>
      </c>
      <c r="X13" s="22" t="s">
        <v>82</v>
      </c>
      <c r="Y13" s="74">
        <v>1015</v>
      </c>
      <c r="Z13" s="41"/>
      <c r="AA13" s="1" t="s">
        <v>118</v>
      </c>
      <c r="AB13" s="28" t="s">
        <v>307</v>
      </c>
    </row>
    <row r="14" spans="1:28" x14ac:dyDescent="0.3">
      <c r="A14" s="1" t="s">
        <v>71</v>
      </c>
      <c r="B14" s="1" t="s">
        <v>46</v>
      </c>
      <c r="C14" s="27" t="s">
        <v>120</v>
      </c>
      <c r="D14" s="38">
        <v>51</v>
      </c>
      <c r="E14" s="27">
        <v>11</v>
      </c>
      <c r="F14" s="27">
        <v>1</v>
      </c>
      <c r="G14" s="27">
        <v>1</v>
      </c>
      <c r="H14" s="27"/>
      <c r="I14" s="27"/>
      <c r="J14" s="27">
        <v>0</v>
      </c>
      <c r="K14" s="27">
        <v>3</v>
      </c>
      <c r="L14" s="87"/>
      <c r="M14" s="27">
        <v>0</v>
      </c>
      <c r="N14" s="27">
        <f>SUM(L14:M14)</f>
        <v>0</v>
      </c>
      <c r="O14" s="39">
        <v>0</v>
      </c>
      <c r="P14" s="39">
        <v>0</v>
      </c>
      <c r="Q14" s="88"/>
      <c r="R14" s="88"/>
      <c r="S14" s="88"/>
      <c r="T14" s="27">
        <f t="shared" ref="T14:T23" si="0">+(F14*2)+J14</f>
        <v>2</v>
      </c>
      <c r="U14" s="40">
        <f t="shared" ref="U14:U23" si="1">IFERROR(((T14+Q14+N14-R14)+(O14*2))/E14,"")</f>
        <v>0.18181818181818182</v>
      </c>
      <c r="V14" s="22">
        <v>441</v>
      </c>
      <c r="W14" s="22" t="s">
        <v>397</v>
      </c>
      <c r="X14" s="22" t="s">
        <v>82</v>
      </c>
      <c r="Y14" s="74">
        <v>1015</v>
      </c>
      <c r="Z14" s="41"/>
      <c r="AA14" s="1" t="s">
        <v>118</v>
      </c>
      <c r="AB14" s="28" t="s">
        <v>307</v>
      </c>
    </row>
    <row r="15" spans="1:28" x14ac:dyDescent="0.3">
      <c r="A15" s="1" t="s">
        <v>71</v>
      </c>
      <c r="B15" s="1" t="s">
        <v>46</v>
      </c>
      <c r="C15" s="27" t="s">
        <v>47</v>
      </c>
      <c r="D15" s="38">
        <v>50</v>
      </c>
      <c r="E15" s="27">
        <v>36</v>
      </c>
      <c r="F15" s="27">
        <v>2</v>
      </c>
      <c r="G15" s="27">
        <v>9</v>
      </c>
      <c r="H15" s="27"/>
      <c r="I15" s="27"/>
      <c r="J15" s="27">
        <v>2</v>
      </c>
      <c r="K15" s="27">
        <v>6</v>
      </c>
      <c r="L15" s="87"/>
      <c r="M15" s="27">
        <v>13</v>
      </c>
      <c r="N15" s="27">
        <f t="shared" ref="N15:N20" si="2">SUM(L15:M15)</f>
        <v>13</v>
      </c>
      <c r="O15" s="39">
        <v>0</v>
      </c>
      <c r="P15" s="39">
        <v>5</v>
      </c>
      <c r="Q15" s="88"/>
      <c r="R15" s="88"/>
      <c r="S15" s="88"/>
      <c r="T15" s="27">
        <f t="shared" si="0"/>
        <v>6</v>
      </c>
      <c r="U15" s="40">
        <f t="shared" si="1"/>
        <v>0.52777777777777779</v>
      </c>
      <c r="V15" s="22">
        <v>441</v>
      </c>
      <c r="W15" s="22" t="s">
        <v>397</v>
      </c>
      <c r="X15" s="22" t="s">
        <v>82</v>
      </c>
      <c r="Y15" s="74">
        <v>1015</v>
      </c>
      <c r="Z15" s="41"/>
      <c r="AA15" s="1" t="s">
        <v>118</v>
      </c>
      <c r="AB15" s="28" t="s">
        <v>307</v>
      </c>
    </row>
    <row r="16" spans="1:28" x14ac:dyDescent="0.3">
      <c r="A16" s="1" t="s">
        <v>71</v>
      </c>
      <c r="B16" s="1" t="s">
        <v>46</v>
      </c>
      <c r="C16" s="27" t="s">
        <v>121</v>
      </c>
      <c r="D16" s="38">
        <v>32</v>
      </c>
      <c r="E16" s="27">
        <v>27</v>
      </c>
      <c r="F16" s="27">
        <v>3</v>
      </c>
      <c r="G16" s="27">
        <v>5</v>
      </c>
      <c r="H16" s="27"/>
      <c r="I16" s="27"/>
      <c r="J16" s="27">
        <v>0</v>
      </c>
      <c r="K16" s="27">
        <v>0</v>
      </c>
      <c r="L16" s="87"/>
      <c r="M16" s="27">
        <v>1</v>
      </c>
      <c r="N16" s="27">
        <f t="shared" si="2"/>
        <v>1</v>
      </c>
      <c r="O16" s="39">
        <v>2</v>
      </c>
      <c r="P16" s="39">
        <v>3</v>
      </c>
      <c r="Q16" s="39">
        <v>3</v>
      </c>
      <c r="R16" s="88"/>
      <c r="S16" s="88"/>
      <c r="T16" s="27">
        <f t="shared" si="0"/>
        <v>6</v>
      </c>
      <c r="U16" s="40">
        <f t="shared" si="1"/>
        <v>0.51851851851851849</v>
      </c>
      <c r="V16" s="22">
        <v>441</v>
      </c>
      <c r="W16" s="22" t="s">
        <v>397</v>
      </c>
      <c r="X16" s="22" t="s">
        <v>82</v>
      </c>
      <c r="Y16" s="74">
        <v>1015</v>
      </c>
      <c r="Z16" s="41"/>
      <c r="AA16" s="1" t="s">
        <v>118</v>
      </c>
      <c r="AB16" s="28" t="s">
        <v>307</v>
      </c>
    </row>
    <row r="17" spans="1:28" x14ac:dyDescent="0.3">
      <c r="A17" s="1" t="s">
        <v>71</v>
      </c>
      <c r="B17" s="1" t="s">
        <v>46</v>
      </c>
      <c r="C17" s="27" t="s">
        <v>50</v>
      </c>
      <c r="D17" s="38">
        <v>43</v>
      </c>
      <c r="E17" s="27">
        <v>38</v>
      </c>
      <c r="F17" s="27">
        <v>9</v>
      </c>
      <c r="G17" s="27">
        <v>15</v>
      </c>
      <c r="H17" s="27"/>
      <c r="I17" s="27"/>
      <c r="J17" s="27">
        <v>1</v>
      </c>
      <c r="K17" s="27">
        <v>3</v>
      </c>
      <c r="L17" s="87"/>
      <c r="M17" s="27">
        <v>11</v>
      </c>
      <c r="N17" s="27">
        <f t="shared" si="2"/>
        <v>11</v>
      </c>
      <c r="O17" s="39">
        <v>0</v>
      </c>
      <c r="P17" s="39">
        <v>5</v>
      </c>
      <c r="Q17" s="88"/>
      <c r="R17" s="88"/>
      <c r="S17" s="88"/>
      <c r="T17" s="27">
        <f t="shared" si="0"/>
        <v>19</v>
      </c>
      <c r="U17" s="40">
        <f t="shared" si="1"/>
        <v>0.78947368421052633</v>
      </c>
      <c r="V17" s="22">
        <v>441</v>
      </c>
      <c r="W17" s="22" t="s">
        <v>397</v>
      </c>
      <c r="X17" s="22" t="s">
        <v>82</v>
      </c>
      <c r="Y17" s="74">
        <v>1015</v>
      </c>
      <c r="Z17" s="41"/>
      <c r="AA17" s="1" t="s">
        <v>118</v>
      </c>
      <c r="AB17" s="28" t="s">
        <v>307</v>
      </c>
    </row>
    <row r="18" spans="1:28" x14ac:dyDescent="0.3">
      <c r="A18" s="1" t="s">
        <v>71</v>
      </c>
      <c r="B18" s="1" t="s">
        <v>46</v>
      </c>
      <c r="C18" s="27" t="s">
        <v>51</v>
      </c>
      <c r="D18" s="38">
        <v>10</v>
      </c>
      <c r="E18" s="27">
        <v>29</v>
      </c>
      <c r="F18" s="27">
        <v>7</v>
      </c>
      <c r="G18" s="27">
        <v>19</v>
      </c>
      <c r="H18" s="27"/>
      <c r="I18" s="27"/>
      <c r="J18" s="27">
        <v>1</v>
      </c>
      <c r="K18" s="27">
        <v>1</v>
      </c>
      <c r="L18" s="87"/>
      <c r="M18" s="27">
        <v>3</v>
      </c>
      <c r="N18" s="27">
        <f t="shared" si="2"/>
        <v>3</v>
      </c>
      <c r="O18" s="39">
        <v>1</v>
      </c>
      <c r="P18" s="39">
        <v>4</v>
      </c>
      <c r="Q18" s="88"/>
      <c r="R18" s="88"/>
      <c r="S18" s="88"/>
      <c r="T18" s="27">
        <f t="shared" si="0"/>
        <v>15</v>
      </c>
      <c r="U18" s="40">
        <f t="shared" si="1"/>
        <v>0.68965517241379315</v>
      </c>
      <c r="V18" s="22">
        <v>441</v>
      </c>
      <c r="W18" s="22" t="s">
        <v>397</v>
      </c>
      <c r="X18" s="22" t="s">
        <v>82</v>
      </c>
      <c r="Y18" s="74">
        <v>1015</v>
      </c>
      <c r="Z18" s="41"/>
      <c r="AA18" s="1" t="s">
        <v>118</v>
      </c>
      <c r="AB18" s="28" t="s">
        <v>307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33</v>
      </c>
      <c r="E19" s="27">
        <v>9</v>
      </c>
      <c r="F19" s="27">
        <v>2</v>
      </c>
      <c r="G19" s="27">
        <v>5</v>
      </c>
      <c r="H19" s="27"/>
      <c r="I19" s="27"/>
      <c r="J19" s="27">
        <v>0</v>
      </c>
      <c r="K19" s="27">
        <v>2</v>
      </c>
      <c r="L19" s="87"/>
      <c r="M19" s="27">
        <v>0</v>
      </c>
      <c r="N19" s="27">
        <f t="shared" si="2"/>
        <v>0</v>
      </c>
      <c r="O19" s="39">
        <v>0</v>
      </c>
      <c r="P19" s="39">
        <v>3</v>
      </c>
      <c r="Q19" s="39">
        <v>3</v>
      </c>
      <c r="R19" s="88"/>
      <c r="S19" s="88"/>
      <c r="T19" s="27">
        <f t="shared" si="0"/>
        <v>4</v>
      </c>
      <c r="U19" s="40">
        <f t="shared" si="1"/>
        <v>0.77777777777777779</v>
      </c>
      <c r="V19" s="22">
        <v>441</v>
      </c>
      <c r="W19" s="22" t="s">
        <v>397</v>
      </c>
      <c r="X19" s="22" t="s">
        <v>82</v>
      </c>
      <c r="Y19" s="74">
        <v>1015</v>
      </c>
      <c r="Z19" s="41"/>
      <c r="AA19" s="1" t="s">
        <v>118</v>
      </c>
      <c r="AB19" s="28" t="s">
        <v>307</v>
      </c>
    </row>
    <row r="20" spans="1:28" x14ac:dyDescent="0.3">
      <c r="A20" s="1" t="s">
        <v>71</v>
      </c>
      <c r="B20" s="1" t="s">
        <v>46</v>
      </c>
      <c r="C20" s="27" t="s">
        <v>122</v>
      </c>
      <c r="D20" s="38">
        <v>40</v>
      </c>
      <c r="E20" s="27">
        <v>19</v>
      </c>
      <c r="F20" s="27">
        <v>2</v>
      </c>
      <c r="G20" s="27">
        <v>2</v>
      </c>
      <c r="H20" s="27"/>
      <c r="I20" s="27"/>
      <c r="J20" s="27">
        <v>3</v>
      </c>
      <c r="K20" s="27">
        <v>3</v>
      </c>
      <c r="L20" s="87"/>
      <c r="M20" s="27">
        <v>8</v>
      </c>
      <c r="N20" s="27">
        <f t="shared" si="2"/>
        <v>8</v>
      </c>
      <c r="O20" s="39">
        <v>1</v>
      </c>
      <c r="P20" s="39">
        <v>0</v>
      </c>
      <c r="Q20" s="88"/>
      <c r="R20" s="88"/>
      <c r="S20" s="88"/>
      <c r="T20" s="27">
        <f t="shared" si="0"/>
        <v>7</v>
      </c>
      <c r="U20" s="40">
        <f t="shared" si="1"/>
        <v>0.89473684210526316</v>
      </c>
      <c r="V20" s="22">
        <v>441</v>
      </c>
      <c r="W20" s="22" t="s">
        <v>397</v>
      </c>
      <c r="X20" s="22" t="s">
        <v>82</v>
      </c>
      <c r="Y20" s="74">
        <v>1015</v>
      </c>
      <c r="Z20" s="41"/>
      <c r="AA20" s="1" t="s">
        <v>118</v>
      </c>
      <c r="AB20" s="28" t="s">
        <v>307</v>
      </c>
    </row>
    <row r="21" spans="1:28" x14ac:dyDescent="0.3">
      <c r="A21" s="1" t="s">
        <v>71</v>
      </c>
      <c r="B21" s="1" t="s">
        <v>46</v>
      </c>
      <c r="C21" s="27" t="s">
        <v>123</v>
      </c>
      <c r="D21" s="38">
        <v>24</v>
      </c>
      <c r="E21" s="27">
        <v>13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87"/>
      <c r="M21" s="27">
        <v>0</v>
      </c>
      <c r="N21" s="27">
        <f>SUM(L21:M21)</f>
        <v>0</v>
      </c>
      <c r="O21" s="39">
        <v>0</v>
      </c>
      <c r="P21" s="39">
        <v>3</v>
      </c>
      <c r="Q21" s="88"/>
      <c r="R21" s="88"/>
      <c r="S21" s="88"/>
      <c r="T21" s="27">
        <f t="shared" si="0"/>
        <v>2</v>
      </c>
      <c r="U21" s="40">
        <f t="shared" si="1"/>
        <v>0.15384615384615385</v>
      </c>
      <c r="V21" s="22">
        <v>441</v>
      </c>
      <c r="W21" s="22" t="s">
        <v>397</v>
      </c>
      <c r="X21" s="22" t="s">
        <v>82</v>
      </c>
      <c r="Y21" s="74">
        <v>1015</v>
      </c>
      <c r="Z21" s="41"/>
      <c r="AA21" s="1" t="s">
        <v>118</v>
      </c>
      <c r="AB21" s="28" t="s">
        <v>307</v>
      </c>
    </row>
    <row r="22" spans="1:28" x14ac:dyDescent="0.3">
      <c r="A22" s="1" t="s">
        <v>71</v>
      </c>
      <c r="B22" s="1" t="s">
        <v>46</v>
      </c>
      <c r="C22" s="27" t="s">
        <v>58</v>
      </c>
      <c r="D22" s="38">
        <v>22</v>
      </c>
      <c r="E22" s="27" t="s">
        <v>461</v>
      </c>
      <c r="F22" s="27"/>
      <c r="G22" s="27"/>
      <c r="H22" s="27"/>
      <c r="I22" s="27"/>
      <c r="J22" s="27"/>
      <c r="K22" s="27"/>
      <c r="L22" s="87"/>
      <c r="M22" s="27"/>
      <c r="N22" s="27"/>
      <c r="O22" s="39"/>
      <c r="P22" s="39"/>
      <c r="Q22" s="88"/>
      <c r="R22" s="88"/>
      <c r="S22" s="88"/>
      <c r="T22" s="27"/>
      <c r="U22" s="40"/>
      <c r="V22" s="22">
        <v>441</v>
      </c>
      <c r="W22" s="22" t="s">
        <v>397</v>
      </c>
      <c r="X22" s="22" t="s">
        <v>82</v>
      </c>
      <c r="Y22" s="74">
        <v>1015</v>
      </c>
      <c r="Z22" s="41"/>
      <c r="AA22" s="1" t="s">
        <v>118</v>
      </c>
      <c r="AB22" s="28" t="s">
        <v>307</v>
      </c>
    </row>
    <row r="23" spans="1:28" x14ac:dyDescent="0.3">
      <c r="A23" s="1" t="s">
        <v>71</v>
      </c>
      <c r="B23" s="1" t="s">
        <v>46</v>
      </c>
      <c r="C23" s="27" t="s">
        <v>55</v>
      </c>
      <c r="D23" s="38">
        <v>1</v>
      </c>
      <c r="E23" s="27">
        <v>22</v>
      </c>
      <c r="F23" s="27">
        <v>4</v>
      </c>
      <c r="G23" s="27">
        <v>10</v>
      </c>
      <c r="H23" s="27"/>
      <c r="I23" s="27"/>
      <c r="J23" s="27">
        <v>1</v>
      </c>
      <c r="K23" s="27">
        <v>2</v>
      </c>
      <c r="L23" s="87"/>
      <c r="M23" s="27">
        <v>3</v>
      </c>
      <c r="N23" s="27">
        <f>SUM(L23:M23)</f>
        <v>3</v>
      </c>
      <c r="O23" s="39">
        <v>1</v>
      </c>
      <c r="P23" s="39">
        <v>4</v>
      </c>
      <c r="Q23" s="39">
        <v>3</v>
      </c>
      <c r="R23" s="88"/>
      <c r="S23" s="88"/>
      <c r="T23" s="27">
        <f t="shared" si="0"/>
        <v>9</v>
      </c>
      <c r="U23" s="40">
        <f t="shared" si="1"/>
        <v>0.77272727272727271</v>
      </c>
      <c r="V23" s="22">
        <v>441</v>
      </c>
      <c r="W23" s="22" t="s">
        <v>397</v>
      </c>
      <c r="X23" s="22" t="s">
        <v>82</v>
      </c>
      <c r="Y23" s="74">
        <v>1015</v>
      </c>
      <c r="Z23" s="41"/>
      <c r="AA23" s="1" t="s">
        <v>118</v>
      </c>
      <c r="AB23" s="28" t="s">
        <v>307</v>
      </c>
    </row>
    <row r="24" spans="1:28" x14ac:dyDescent="0.3">
      <c r="A24" s="1" t="s">
        <v>71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7</v>
      </c>
      <c r="R24" s="55">
        <v>17</v>
      </c>
      <c r="S24" s="42"/>
      <c r="T24" s="27"/>
      <c r="U24" s="40" t="str">
        <f>_xlfn.IFNA("",((T24+Q24+N24-R24)+(O24*2))/E24)</f>
        <v/>
      </c>
      <c r="V24" s="22">
        <v>441</v>
      </c>
      <c r="W24" s="22" t="s">
        <v>397</v>
      </c>
      <c r="X24" s="22" t="s">
        <v>82</v>
      </c>
      <c r="Y24" s="74">
        <v>1015</v>
      </c>
      <c r="Z24" s="41"/>
      <c r="AA24" s="1" t="s">
        <v>118</v>
      </c>
      <c r="AB24" s="28" t="s">
        <v>307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45</v>
      </c>
      <c r="G25" s="44">
        <f t="shared" si="3"/>
        <v>95</v>
      </c>
      <c r="H25" s="44">
        <f t="shared" si="3"/>
        <v>0</v>
      </c>
      <c r="I25" s="44">
        <f t="shared" si="3"/>
        <v>0</v>
      </c>
      <c r="J25" s="44">
        <f t="shared" si="3"/>
        <v>12</v>
      </c>
      <c r="K25" s="44">
        <f t="shared" si="3"/>
        <v>26</v>
      </c>
      <c r="L25" s="44">
        <f t="shared" si="3"/>
        <v>0</v>
      </c>
      <c r="M25" s="44">
        <f t="shared" si="3"/>
        <v>47</v>
      </c>
      <c r="N25" s="44">
        <f t="shared" si="3"/>
        <v>47</v>
      </c>
      <c r="O25" s="44">
        <f t="shared" si="3"/>
        <v>6</v>
      </c>
      <c r="P25" s="44">
        <f t="shared" si="3"/>
        <v>32</v>
      </c>
      <c r="Q25" s="44">
        <f t="shared" si="3"/>
        <v>16</v>
      </c>
      <c r="R25" s="44">
        <f t="shared" si="3"/>
        <v>24</v>
      </c>
      <c r="S25" s="44">
        <f t="shared" si="3"/>
        <v>1</v>
      </c>
      <c r="T25" s="44">
        <f t="shared" si="3"/>
        <v>102</v>
      </c>
      <c r="U25" s="45">
        <f>((T25+Q25+N25-R25)+(O25*2))/E25</f>
        <v>0.63749999999999996</v>
      </c>
      <c r="V25" s="46">
        <v>441</v>
      </c>
      <c r="W25" s="46" t="s">
        <v>397</v>
      </c>
      <c r="X25" s="46" t="s">
        <v>82</v>
      </c>
      <c r="Y25" s="75">
        <v>1015</v>
      </c>
      <c r="Z25" s="47"/>
      <c r="AA25" s="43" t="s">
        <v>118</v>
      </c>
      <c r="AB25" s="78" t="s">
        <v>307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0.47368421052631576</v>
      </c>
      <c r="H26" s="27"/>
      <c r="I26" s="1"/>
      <c r="J26" s="48" t="s">
        <v>42</v>
      </c>
      <c r="K26" s="50">
        <f>J25/K25</f>
        <v>0.46153846153846156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F28" s="48"/>
      <c r="G28" s="67"/>
      <c r="H28" s="27"/>
      <c r="I28" s="1"/>
      <c r="J28" s="48"/>
      <c r="K28" s="68"/>
      <c r="L28" s="1"/>
      <c r="M28" s="39"/>
      <c r="N28" s="64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180</v>
      </c>
      <c r="D35" s="38">
        <v>34</v>
      </c>
      <c r="E35" s="27">
        <v>20</v>
      </c>
      <c r="F35" s="27">
        <v>7</v>
      </c>
      <c r="G35" s="27">
        <v>15</v>
      </c>
      <c r="H35" s="27"/>
      <c r="I35" s="27"/>
      <c r="J35" s="27">
        <v>1</v>
      </c>
      <c r="K35" s="27">
        <v>3</v>
      </c>
      <c r="L35" s="87"/>
      <c r="M35" s="27">
        <v>7</v>
      </c>
      <c r="N35" s="27">
        <f t="shared" ref="N35:N40" si="4">SUM(L35:M35)</f>
        <v>7</v>
      </c>
      <c r="O35" s="27">
        <v>0</v>
      </c>
      <c r="P35" s="39">
        <v>2</v>
      </c>
      <c r="Q35" s="87"/>
      <c r="R35" s="87"/>
      <c r="S35" s="27">
        <v>1</v>
      </c>
      <c r="T35" s="27">
        <f>(H35*3)+((F35-H35)*2)+J35</f>
        <v>15</v>
      </c>
      <c r="U35" s="40">
        <f>IFERROR(((T35+Q35+N35-R35)+(O35*2))/E35,"")</f>
        <v>1.1000000000000001</v>
      </c>
      <c r="V35" s="22">
        <v>441</v>
      </c>
      <c r="W35" s="22" t="s">
        <v>81</v>
      </c>
      <c r="X35" s="22" t="s">
        <v>87</v>
      </c>
      <c r="Y35" s="74">
        <v>1015</v>
      </c>
      <c r="Z35" s="41"/>
      <c r="AA35" s="1" t="s">
        <v>181</v>
      </c>
      <c r="AB35" s="28" t="s">
        <v>308</v>
      </c>
    </row>
    <row r="36" spans="1:28" x14ac:dyDescent="0.3">
      <c r="A36" s="1" t="s">
        <v>46</v>
      </c>
      <c r="B36" s="1" t="s">
        <v>71</v>
      </c>
      <c r="C36" s="27" t="s">
        <v>183</v>
      </c>
      <c r="D36" s="38">
        <v>10</v>
      </c>
      <c r="E36" s="27">
        <v>43</v>
      </c>
      <c r="F36" s="27">
        <v>6</v>
      </c>
      <c r="G36" s="27">
        <v>11</v>
      </c>
      <c r="H36" s="27"/>
      <c r="I36" s="27"/>
      <c r="J36" s="27">
        <v>5</v>
      </c>
      <c r="K36" s="27">
        <v>6</v>
      </c>
      <c r="L36" s="87"/>
      <c r="M36" s="27">
        <v>8</v>
      </c>
      <c r="N36" s="27">
        <f t="shared" si="4"/>
        <v>8</v>
      </c>
      <c r="O36" s="39">
        <v>6</v>
      </c>
      <c r="P36" s="39">
        <v>5</v>
      </c>
      <c r="Q36" s="88"/>
      <c r="R36" s="88"/>
      <c r="S36" s="88"/>
      <c r="T36" s="39">
        <f t="shared" ref="T36:T46" si="5">(H36*3)+((F36-H36)*2)+J36</f>
        <v>17</v>
      </c>
      <c r="U36" s="40">
        <f t="shared" ref="U36:U46" si="6">IFERROR(((T36+Q36+N36-R36)+(O36*2))/E36,"")</f>
        <v>0.86046511627906974</v>
      </c>
      <c r="V36" s="22">
        <v>441</v>
      </c>
      <c r="W36" s="22" t="s">
        <v>81</v>
      </c>
      <c r="X36" s="22" t="s">
        <v>87</v>
      </c>
      <c r="Y36" s="74">
        <v>1015</v>
      </c>
      <c r="Z36" s="41"/>
      <c r="AA36" s="1" t="s">
        <v>181</v>
      </c>
      <c r="AB36" s="28" t="s">
        <v>308</v>
      </c>
    </row>
    <row r="37" spans="1:28" x14ac:dyDescent="0.3">
      <c r="A37" s="1" t="s">
        <v>46</v>
      </c>
      <c r="B37" s="1" t="s">
        <v>71</v>
      </c>
      <c r="C37" s="27" t="s">
        <v>184</v>
      </c>
      <c r="D37" s="38">
        <v>32</v>
      </c>
      <c r="E37" s="27">
        <v>18</v>
      </c>
      <c r="F37" s="27">
        <v>4</v>
      </c>
      <c r="G37" s="27">
        <v>9</v>
      </c>
      <c r="H37" s="27"/>
      <c r="I37" s="27"/>
      <c r="J37" s="27">
        <v>3</v>
      </c>
      <c r="K37" s="27">
        <v>4</v>
      </c>
      <c r="L37" s="87"/>
      <c r="M37" s="27">
        <v>1</v>
      </c>
      <c r="N37" s="27">
        <f t="shared" si="4"/>
        <v>1</v>
      </c>
      <c r="O37" s="39">
        <v>4</v>
      </c>
      <c r="P37" s="39">
        <v>4</v>
      </c>
      <c r="Q37" s="39">
        <v>3</v>
      </c>
      <c r="R37" s="88"/>
      <c r="S37" s="88"/>
      <c r="T37" s="39">
        <f t="shared" si="5"/>
        <v>11</v>
      </c>
      <c r="U37" s="40">
        <f t="shared" si="6"/>
        <v>1.2777777777777777</v>
      </c>
      <c r="V37" s="22">
        <v>441</v>
      </c>
      <c r="W37" s="22" t="s">
        <v>81</v>
      </c>
      <c r="X37" s="22" t="s">
        <v>87</v>
      </c>
      <c r="Y37" s="74">
        <v>1015</v>
      </c>
      <c r="Z37" s="41"/>
      <c r="AA37" s="1" t="s">
        <v>181</v>
      </c>
      <c r="AB37" s="28" t="s">
        <v>308</v>
      </c>
    </row>
    <row r="38" spans="1:28" x14ac:dyDescent="0.3">
      <c r="A38" s="1" t="s">
        <v>46</v>
      </c>
      <c r="B38" s="1" t="s">
        <v>71</v>
      </c>
      <c r="C38" s="27" t="s">
        <v>185</v>
      </c>
      <c r="D38" s="38">
        <v>14</v>
      </c>
      <c r="E38" s="27">
        <v>5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87"/>
      <c r="M38" s="27">
        <v>1</v>
      </c>
      <c r="N38" s="27">
        <f t="shared" si="4"/>
        <v>1</v>
      </c>
      <c r="O38" s="39">
        <v>0</v>
      </c>
      <c r="P38" s="39">
        <v>0</v>
      </c>
      <c r="Q38" s="88"/>
      <c r="R38" s="88"/>
      <c r="S38" s="88"/>
      <c r="T38" s="39">
        <f t="shared" si="5"/>
        <v>0</v>
      </c>
      <c r="U38" s="40">
        <f t="shared" si="6"/>
        <v>0.2</v>
      </c>
      <c r="V38" s="22">
        <v>441</v>
      </c>
      <c r="W38" s="22" t="s">
        <v>81</v>
      </c>
      <c r="X38" s="22" t="s">
        <v>87</v>
      </c>
      <c r="Y38" s="74">
        <v>1015</v>
      </c>
      <c r="Z38" s="41"/>
      <c r="AA38" s="1" t="s">
        <v>181</v>
      </c>
      <c r="AB38" s="28" t="s">
        <v>308</v>
      </c>
    </row>
    <row r="39" spans="1:28" x14ac:dyDescent="0.3">
      <c r="A39" s="1" t="s">
        <v>46</v>
      </c>
      <c r="B39" s="1" t="s">
        <v>71</v>
      </c>
      <c r="C39" s="27" t="s">
        <v>186</v>
      </c>
      <c r="D39" s="38">
        <v>30</v>
      </c>
      <c r="E39" s="27">
        <v>1</v>
      </c>
      <c r="F39" s="27">
        <v>0</v>
      </c>
      <c r="G39" s="27">
        <v>0</v>
      </c>
      <c r="H39" s="27"/>
      <c r="I39" s="27"/>
      <c r="J39" s="27">
        <v>1</v>
      </c>
      <c r="K39" s="27">
        <v>3</v>
      </c>
      <c r="L39" s="87"/>
      <c r="M39" s="27">
        <v>0</v>
      </c>
      <c r="N39" s="27">
        <f t="shared" si="4"/>
        <v>0</v>
      </c>
      <c r="O39" s="39">
        <v>0</v>
      </c>
      <c r="P39" s="39">
        <v>0</v>
      </c>
      <c r="Q39" s="88"/>
      <c r="R39" s="88"/>
      <c r="S39" s="88"/>
      <c r="T39" s="39">
        <f t="shared" si="5"/>
        <v>1</v>
      </c>
      <c r="U39" s="40">
        <f t="shared" si="6"/>
        <v>1</v>
      </c>
      <c r="V39" s="22">
        <v>441</v>
      </c>
      <c r="W39" s="22" t="s">
        <v>81</v>
      </c>
      <c r="X39" s="22" t="s">
        <v>87</v>
      </c>
      <c r="Y39" s="74">
        <v>1015</v>
      </c>
      <c r="Z39" s="41"/>
      <c r="AA39" s="1" t="s">
        <v>181</v>
      </c>
      <c r="AB39" s="28" t="s">
        <v>308</v>
      </c>
    </row>
    <row r="40" spans="1:28" x14ac:dyDescent="0.3">
      <c r="A40" s="1" t="s">
        <v>46</v>
      </c>
      <c r="B40" s="1" t="s">
        <v>71</v>
      </c>
      <c r="C40" s="27" t="s">
        <v>188</v>
      </c>
      <c r="D40" s="38">
        <v>50</v>
      </c>
      <c r="E40" s="27">
        <v>31</v>
      </c>
      <c r="F40" s="27">
        <v>5</v>
      </c>
      <c r="G40" s="27">
        <v>12</v>
      </c>
      <c r="H40" s="27"/>
      <c r="I40" s="27"/>
      <c r="J40" s="27">
        <v>0</v>
      </c>
      <c r="K40" s="27">
        <v>0</v>
      </c>
      <c r="L40" s="87"/>
      <c r="M40" s="27">
        <v>9</v>
      </c>
      <c r="N40" s="27">
        <f t="shared" si="4"/>
        <v>9</v>
      </c>
      <c r="O40" s="39">
        <v>0</v>
      </c>
      <c r="P40" s="39">
        <v>4</v>
      </c>
      <c r="Q40" s="88"/>
      <c r="R40" s="88"/>
      <c r="S40" s="39">
        <v>3</v>
      </c>
      <c r="T40" s="39">
        <f t="shared" si="5"/>
        <v>10</v>
      </c>
      <c r="U40" s="40">
        <f t="shared" si="6"/>
        <v>0.61290322580645162</v>
      </c>
      <c r="V40" s="22">
        <v>441</v>
      </c>
      <c r="W40" s="22" t="s">
        <v>81</v>
      </c>
      <c r="X40" s="22" t="s">
        <v>87</v>
      </c>
      <c r="Y40" s="74">
        <v>1015</v>
      </c>
      <c r="Z40" s="41"/>
      <c r="AA40" s="1" t="s">
        <v>181</v>
      </c>
      <c r="AB40" s="28" t="s">
        <v>308</v>
      </c>
    </row>
    <row r="41" spans="1:28" x14ac:dyDescent="0.3">
      <c r="A41" s="1" t="s">
        <v>46</v>
      </c>
      <c r="B41" s="1" t="s">
        <v>71</v>
      </c>
      <c r="C41" s="27" t="s">
        <v>189</v>
      </c>
      <c r="D41" s="38">
        <v>20</v>
      </c>
      <c r="E41" s="27">
        <v>2</v>
      </c>
      <c r="F41" s="27">
        <v>0</v>
      </c>
      <c r="G41" s="27">
        <v>0</v>
      </c>
      <c r="H41" s="27"/>
      <c r="I41" s="27"/>
      <c r="J41" s="27">
        <v>1</v>
      </c>
      <c r="K41" s="27">
        <v>2</v>
      </c>
      <c r="L41" s="87"/>
      <c r="M41" s="27">
        <v>1</v>
      </c>
      <c r="N41" s="27">
        <f t="shared" ref="N41:N46" si="7">SUM(L41:M41)</f>
        <v>1</v>
      </c>
      <c r="O41" s="39">
        <v>0</v>
      </c>
      <c r="P41" s="39">
        <v>1</v>
      </c>
      <c r="Q41" s="88"/>
      <c r="R41" s="88"/>
      <c r="S41" s="88"/>
      <c r="T41" s="39">
        <f t="shared" si="5"/>
        <v>1</v>
      </c>
      <c r="U41" s="40">
        <f t="shared" si="6"/>
        <v>1</v>
      </c>
      <c r="V41" s="22">
        <v>441</v>
      </c>
      <c r="W41" s="22" t="s">
        <v>81</v>
      </c>
      <c r="X41" s="22" t="s">
        <v>87</v>
      </c>
      <c r="Y41" s="74">
        <v>1015</v>
      </c>
      <c r="Z41" s="41"/>
      <c r="AA41" s="1" t="s">
        <v>181</v>
      </c>
      <c r="AB41" s="28" t="s">
        <v>308</v>
      </c>
    </row>
    <row r="42" spans="1:28" x14ac:dyDescent="0.3">
      <c r="A42" s="1" t="s">
        <v>46</v>
      </c>
      <c r="B42" s="1" t="s">
        <v>71</v>
      </c>
      <c r="C42" s="27" t="s">
        <v>136</v>
      </c>
      <c r="D42" s="89"/>
      <c r="E42" s="27">
        <v>6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7"/>
      <c r="M42" s="27">
        <v>1</v>
      </c>
      <c r="N42" s="27">
        <f t="shared" si="7"/>
        <v>1</v>
      </c>
      <c r="O42" s="39">
        <v>0</v>
      </c>
      <c r="P42" s="39">
        <v>0</v>
      </c>
      <c r="Q42" s="88"/>
      <c r="R42" s="88"/>
      <c r="S42" s="88"/>
      <c r="T42" s="39">
        <f t="shared" si="5"/>
        <v>0</v>
      </c>
      <c r="U42" s="40">
        <f t="shared" si="6"/>
        <v>0.16666666666666666</v>
      </c>
      <c r="V42" s="22">
        <v>441</v>
      </c>
      <c r="W42" s="22" t="s">
        <v>81</v>
      </c>
      <c r="X42" s="22" t="s">
        <v>87</v>
      </c>
      <c r="Y42" s="74">
        <v>1015</v>
      </c>
      <c r="Z42" s="41"/>
      <c r="AA42" s="1" t="s">
        <v>181</v>
      </c>
      <c r="AB42" s="28" t="s">
        <v>308</v>
      </c>
    </row>
    <row r="43" spans="1:28" x14ac:dyDescent="0.3">
      <c r="A43" s="1" t="s">
        <v>46</v>
      </c>
      <c r="B43" s="1" t="s">
        <v>71</v>
      </c>
      <c r="C43" s="27" t="s">
        <v>190</v>
      </c>
      <c r="D43" s="38">
        <v>24</v>
      </c>
      <c r="E43" s="27">
        <v>30</v>
      </c>
      <c r="F43" s="27">
        <v>3</v>
      </c>
      <c r="G43" s="27">
        <v>5</v>
      </c>
      <c r="H43" s="27"/>
      <c r="I43" s="27"/>
      <c r="J43" s="27">
        <v>8</v>
      </c>
      <c r="K43" s="27">
        <v>16</v>
      </c>
      <c r="L43" s="87"/>
      <c r="M43" s="27">
        <v>8</v>
      </c>
      <c r="N43" s="27">
        <f t="shared" si="7"/>
        <v>8</v>
      </c>
      <c r="O43" s="39">
        <v>2</v>
      </c>
      <c r="P43" s="39">
        <v>0</v>
      </c>
      <c r="Q43" s="88"/>
      <c r="R43" s="39">
        <v>5</v>
      </c>
      <c r="S43" s="88"/>
      <c r="T43" s="39">
        <f t="shared" si="5"/>
        <v>14</v>
      </c>
      <c r="U43" s="40">
        <f t="shared" si="6"/>
        <v>0.7</v>
      </c>
      <c r="V43" s="22">
        <v>441</v>
      </c>
      <c r="W43" s="22" t="s">
        <v>81</v>
      </c>
      <c r="X43" s="22" t="s">
        <v>87</v>
      </c>
      <c r="Y43" s="74">
        <v>1015</v>
      </c>
      <c r="Z43" s="41"/>
      <c r="AA43" s="1" t="s">
        <v>181</v>
      </c>
      <c r="AB43" s="28" t="s">
        <v>308</v>
      </c>
    </row>
    <row r="44" spans="1:28" x14ac:dyDescent="0.3">
      <c r="A44" s="1" t="s">
        <v>46</v>
      </c>
      <c r="B44" s="1" t="s">
        <v>71</v>
      </c>
      <c r="C44" s="27" t="s">
        <v>191</v>
      </c>
      <c r="D44" s="38">
        <v>40</v>
      </c>
      <c r="E44" s="27">
        <v>40</v>
      </c>
      <c r="F44" s="27">
        <v>14</v>
      </c>
      <c r="G44" s="27">
        <v>21</v>
      </c>
      <c r="H44" s="27"/>
      <c r="I44" s="27"/>
      <c r="J44" s="27">
        <v>7</v>
      </c>
      <c r="K44" s="27">
        <v>10</v>
      </c>
      <c r="L44" s="87"/>
      <c r="M44" s="27">
        <v>9</v>
      </c>
      <c r="N44" s="27">
        <f t="shared" si="7"/>
        <v>9</v>
      </c>
      <c r="O44" s="39">
        <v>1</v>
      </c>
      <c r="P44" s="39">
        <v>1</v>
      </c>
      <c r="Q44" s="88"/>
      <c r="R44" s="88"/>
      <c r="S44" s="88"/>
      <c r="T44" s="39">
        <f t="shared" si="5"/>
        <v>35</v>
      </c>
      <c r="U44" s="40">
        <f t="shared" si="6"/>
        <v>1.1499999999999999</v>
      </c>
      <c r="V44" s="22">
        <v>441</v>
      </c>
      <c r="W44" s="22" t="s">
        <v>81</v>
      </c>
      <c r="X44" s="22" t="s">
        <v>87</v>
      </c>
      <c r="Y44" s="74">
        <v>1015</v>
      </c>
      <c r="Z44" s="41"/>
      <c r="AA44" s="1" t="s">
        <v>181</v>
      </c>
      <c r="AB44" s="28" t="s">
        <v>308</v>
      </c>
    </row>
    <row r="45" spans="1:28" x14ac:dyDescent="0.3">
      <c r="A45" s="1" t="s">
        <v>46</v>
      </c>
      <c r="B45" s="1" t="s">
        <v>71</v>
      </c>
      <c r="C45" s="27" t="s">
        <v>192</v>
      </c>
      <c r="D45" s="38">
        <v>22</v>
      </c>
      <c r="E45" s="27">
        <v>24</v>
      </c>
      <c r="F45" s="27">
        <v>5</v>
      </c>
      <c r="G45" s="27">
        <v>11</v>
      </c>
      <c r="H45" s="27"/>
      <c r="I45" s="27"/>
      <c r="J45" s="27">
        <v>0</v>
      </c>
      <c r="K45" s="27">
        <v>2</v>
      </c>
      <c r="L45" s="87"/>
      <c r="M45" s="27">
        <v>1</v>
      </c>
      <c r="N45" s="27">
        <f t="shared" si="7"/>
        <v>1</v>
      </c>
      <c r="O45" s="39">
        <v>4</v>
      </c>
      <c r="P45" s="39">
        <v>1</v>
      </c>
      <c r="Q45" s="88"/>
      <c r="R45" s="88"/>
      <c r="S45" s="88"/>
      <c r="T45" s="39">
        <f t="shared" si="5"/>
        <v>10</v>
      </c>
      <c r="U45" s="40">
        <f t="shared" si="6"/>
        <v>0.79166666666666663</v>
      </c>
      <c r="V45" s="22">
        <v>441</v>
      </c>
      <c r="W45" s="22" t="s">
        <v>81</v>
      </c>
      <c r="X45" s="22" t="s">
        <v>87</v>
      </c>
      <c r="Y45" s="74">
        <v>1015</v>
      </c>
      <c r="Z45" s="41"/>
      <c r="AA45" s="1" t="s">
        <v>181</v>
      </c>
      <c r="AB45" s="28" t="s">
        <v>308</v>
      </c>
    </row>
    <row r="46" spans="1:28" x14ac:dyDescent="0.3">
      <c r="A46" s="1" t="s">
        <v>46</v>
      </c>
      <c r="B46" s="1" t="s">
        <v>71</v>
      </c>
      <c r="C46" s="27" t="s">
        <v>193</v>
      </c>
      <c r="D46" s="38">
        <v>42</v>
      </c>
      <c r="E46" s="27">
        <v>20</v>
      </c>
      <c r="F46" s="27">
        <v>1</v>
      </c>
      <c r="G46" s="27">
        <v>3</v>
      </c>
      <c r="H46" s="27"/>
      <c r="I46" s="27"/>
      <c r="J46" s="27">
        <v>2</v>
      </c>
      <c r="K46" s="27">
        <v>5</v>
      </c>
      <c r="L46" s="87"/>
      <c r="M46" s="27">
        <v>3</v>
      </c>
      <c r="N46" s="27">
        <f t="shared" si="7"/>
        <v>3</v>
      </c>
      <c r="O46" s="39">
        <v>1</v>
      </c>
      <c r="P46" s="39">
        <v>0</v>
      </c>
      <c r="Q46" s="88"/>
      <c r="R46" s="88"/>
      <c r="S46" s="88"/>
      <c r="T46" s="39">
        <f t="shared" si="5"/>
        <v>4</v>
      </c>
      <c r="U46" s="40">
        <f t="shared" si="6"/>
        <v>0.45</v>
      </c>
      <c r="V46" s="22">
        <v>441</v>
      </c>
      <c r="W46" s="22" t="s">
        <v>81</v>
      </c>
      <c r="X46" s="22" t="s">
        <v>87</v>
      </c>
      <c r="Y46" s="74">
        <v>1015</v>
      </c>
      <c r="Z46" s="41"/>
      <c r="AA46" s="1" t="s">
        <v>181</v>
      </c>
      <c r="AB46" s="28" t="s">
        <v>308</v>
      </c>
    </row>
    <row r="47" spans="1:28" x14ac:dyDescent="0.3">
      <c r="A47" s="1" t="s">
        <v>46</v>
      </c>
      <c r="B47" s="1" t="s">
        <v>71</v>
      </c>
      <c r="C47" s="55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55">
        <v>5</v>
      </c>
      <c r="R47" s="55">
        <v>15</v>
      </c>
      <c r="S47" s="42"/>
      <c r="T47" s="42"/>
      <c r="U47" s="40" t="str">
        <f>_xlfn.IFNA("",((T47+Q47+N47-R47)+(O47*2))/E47)</f>
        <v/>
      </c>
      <c r="V47" s="22">
        <v>441</v>
      </c>
      <c r="W47" s="22" t="s">
        <v>81</v>
      </c>
      <c r="X47" s="22" t="s">
        <v>87</v>
      </c>
      <c r="Y47" s="74">
        <v>1015</v>
      </c>
      <c r="Z47" s="41"/>
      <c r="AA47" s="1" t="s">
        <v>181</v>
      </c>
      <c r="AB47" s="28" t="s">
        <v>308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45</v>
      </c>
      <c r="G48" s="44">
        <f t="shared" si="8"/>
        <v>87</v>
      </c>
      <c r="H48" s="44">
        <f t="shared" si="8"/>
        <v>0</v>
      </c>
      <c r="I48" s="44">
        <f t="shared" si="8"/>
        <v>0</v>
      </c>
      <c r="J48" s="44">
        <f t="shared" si="8"/>
        <v>28</v>
      </c>
      <c r="K48" s="44">
        <f t="shared" si="8"/>
        <v>51</v>
      </c>
      <c r="L48" s="44">
        <f t="shared" si="8"/>
        <v>0</v>
      </c>
      <c r="M48" s="44">
        <f t="shared" si="8"/>
        <v>49</v>
      </c>
      <c r="N48" s="44">
        <f t="shared" si="8"/>
        <v>49</v>
      </c>
      <c r="O48" s="44">
        <f t="shared" si="8"/>
        <v>18</v>
      </c>
      <c r="P48" s="44">
        <f t="shared" si="8"/>
        <v>18</v>
      </c>
      <c r="Q48" s="44">
        <f t="shared" si="8"/>
        <v>8</v>
      </c>
      <c r="R48" s="44">
        <f t="shared" si="8"/>
        <v>20</v>
      </c>
      <c r="S48" s="44">
        <f t="shared" si="8"/>
        <v>4</v>
      </c>
      <c r="T48" s="44">
        <f t="shared" si="8"/>
        <v>118</v>
      </c>
      <c r="U48" s="45">
        <f>((T48+Q48+N48-R48)+(O48*2))/E48</f>
        <v>0.79583333333333328</v>
      </c>
      <c r="V48" s="46">
        <v>441</v>
      </c>
      <c r="W48" s="46" t="s">
        <v>81</v>
      </c>
      <c r="X48" s="46" t="s">
        <v>87</v>
      </c>
      <c r="Y48" s="75">
        <v>1015</v>
      </c>
      <c r="Z48" s="47"/>
      <c r="AA48" s="43" t="s">
        <v>181</v>
      </c>
      <c r="AB48" s="78" t="s">
        <v>308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0.51724137931034486</v>
      </c>
      <c r="H49" s="27"/>
      <c r="I49" s="1"/>
      <c r="J49" s="48" t="s">
        <v>42</v>
      </c>
      <c r="K49" s="50">
        <f>J48/K48</f>
        <v>0.5490196078431373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7447-24A4-450A-A24B-8101513B2556}">
  <sheetPr>
    <tabColor rgb="FF92D050"/>
  </sheetPr>
  <dimension ref="A1:AB50"/>
  <sheetViews>
    <sheetView topLeftCell="A3" workbookViewId="0">
      <selection activeCell="Z19" sqref="Z19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125</v>
      </c>
      <c r="K4" s="16" t="str">
        <f>+C11</f>
        <v>San Francisco Pioneers</v>
      </c>
      <c r="L4" s="17"/>
      <c r="M4" s="18"/>
      <c r="N4" s="19">
        <v>25</v>
      </c>
      <c r="O4" s="19">
        <v>22</v>
      </c>
      <c r="P4" s="19">
        <v>28</v>
      </c>
      <c r="Q4" s="19">
        <v>29</v>
      </c>
      <c r="R4" s="20"/>
      <c r="S4" s="21">
        <f>SUM(N4:R4)</f>
        <v>104</v>
      </c>
      <c r="T4" s="22">
        <v>445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126</v>
      </c>
      <c r="K5" s="16" t="str">
        <f>+C33</f>
        <v>Dallas Diamonds</v>
      </c>
      <c r="L5" s="17"/>
      <c r="M5" s="18"/>
      <c r="N5" s="19">
        <v>27</v>
      </c>
      <c r="O5" s="19">
        <v>25</v>
      </c>
      <c r="P5" s="19">
        <v>28</v>
      </c>
      <c r="Q5" s="19">
        <v>29</v>
      </c>
      <c r="R5" s="20"/>
      <c r="S5" s="21">
        <f>SUM(N5:R5)</f>
        <v>109</v>
      </c>
      <c r="T5" s="22">
        <v>445</v>
      </c>
      <c r="U5" s="1"/>
      <c r="V5" s="1"/>
      <c r="W5" s="1"/>
    </row>
    <row r="6" spans="1:28" x14ac:dyDescent="0.3">
      <c r="C6" s="23">
        <v>4562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124</v>
      </c>
      <c r="D7" s="7" t="s">
        <v>8</v>
      </c>
      <c r="G7" s="1"/>
      <c r="S7" s="1"/>
      <c r="T7" s="25" t="s">
        <v>9</v>
      </c>
      <c r="U7" s="1"/>
      <c r="V7" s="26">
        <v>445</v>
      </c>
      <c r="W7" s="1"/>
    </row>
    <row r="8" spans="1:28" x14ac:dyDescent="0.3">
      <c r="B8" s="1"/>
      <c r="C8" s="48" t="s">
        <v>440</v>
      </c>
      <c r="D8" s="7" t="s">
        <v>8</v>
      </c>
      <c r="F8" s="27" t="s">
        <v>441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0.1076388888888889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117</v>
      </c>
      <c r="D13" s="38">
        <v>44</v>
      </c>
      <c r="E13" s="27">
        <v>46</v>
      </c>
      <c r="F13" s="27">
        <v>14</v>
      </c>
      <c r="G13" s="27">
        <v>29</v>
      </c>
      <c r="H13" s="27">
        <v>0</v>
      </c>
      <c r="I13" s="27">
        <v>1</v>
      </c>
      <c r="J13" s="27">
        <v>7</v>
      </c>
      <c r="K13" s="27">
        <v>10</v>
      </c>
      <c r="L13" s="27">
        <v>2</v>
      </c>
      <c r="M13" s="27">
        <v>0</v>
      </c>
      <c r="N13" s="27">
        <f t="shared" ref="N13:N22" si="0">SUM(L13:M13)</f>
        <v>2</v>
      </c>
      <c r="O13" s="27">
        <v>5</v>
      </c>
      <c r="P13" s="39">
        <v>3</v>
      </c>
      <c r="Q13" s="27">
        <v>2</v>
      </c>
      <c r="R13" s="27">
        <v>8</v>
      </c>
      <c r="S13" s="27">
        <v>0</v>
      </c>
      <c r="T13" s="27">
        <f t="shared" ref="T13:T22" si="1">+(F13*2)+J13</f>
        <v>35</v>
      </c>
      <c r="U13" s="40">
        <f t="shared" ref="U13:U22" si="2">IFERROR(((T13+Q13+N13-R13)+(O13*2))/E13,"")</f>
        <v>0.89130434782608692</v>
      </c>
      <c r="V13" s="22">
        <v>445</v>
      </c>
      <c r="W13" s="22" t="s">
        <v>86</v>
      </c>
      <c r="X13" s="22" t="s">
        <v>82</v>
      </c>
      <c r="Y13" s="74">
        <v>4562</v>
      </c>
      <c r="Z13" s="41"/>
      <c r="AA13" s="1" t="s">
        <v>118</v>
      </c>
      <c r="AB13" s="28" t="s">
        <v>119</v>
      </c>
    </row>
    <row r="14" spans="1:28" x14ac:dyDescent="0.3">
      <c r="A14" s="1" t="s">
        <v>59</v>
      </c>
      <c r="B14" s="1" t="s">
        <v>46</v>
      </c>
      <c r="C14" s="27" t="s">
        <v>120</v>
      </c>
      <c r="D14" s="38">
        <v>51</v>
      </c>
      <c r="E14" s="27">
        <v>29</v>
      </c>
      <c r="F14" s="27">
        <v>2</v>
      </c>
      <c r="G14" s="27">
        <v>7</v>
      </c>
      <c r="H14" s="27"/>
      <c r="I14" s="27"/>
      <c r="J14" s="27">
        <v>3</v>
      </c>
      <c r="K14" s="27">
        <v>4</v>
      </c>
      <c r="L14" s="27">
        <v>8</v>
      </c>
      <c r="M14" s="27">
        <v>6</v>
      </c>
      <c r="N14" s="27">
        <f t="shared" si="0"/>
        <v>14</v>
      </c>
      <c r="O14" s="39">
        <v>1</v>
      </c>
      <c r="P14" s="39">
        <v>4</v>
      </c>
      <c r="Q14" s="39">
        <v>1</v>
      </c>
      <c r="R14" s="39">
        <v>4</v>
      </c>
      <c r="S14" s="39">
        <v>0</v>
      </c>
      <c r="T14" s="27">
        <f t="shared" si="1"/>
        <v>7</v>
      </c>
      <c r="U14" s="40">
        <f t="shared" si="2"/>
        <v>0.68965517241379315</v>
      </c>
      <c r="V14" s="22">
        <v>445</v>
      </c>
      <c r="W14" s="22" t="s">
        <v>86</v>
      </c>
      <c r="X14" s="22" t="s">
        <v>82</v>
      </c>
      <c r="Y14" s="74">
        <v>4562</v>
      </c>
      <c r="Z14" s="41"/>
      <c r="AA14" s="1" t="s">
        <v>118</v>
      </c>
      <c r="AB14" s="28" t="s">
        <v>119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50</v>
      </c>
      <c r="E15" s="27">
        <v>33</v>
      </c>
      <c r="F15" s="27">
        <v>5</v>
      </c>
      <c r="G15" s="27">
        <v>9</v>
      </c>
      <c r="H15" s="27"/>
      <c r="I15" s="27"/>
      <c r="J15" s="27">
        <v>2</v>
      </c>
      <c r="K15" s="27">
        <v>4</v>
      </c>
      <c r="L15" s="27">
        <v>3</v>
      </c>
      <c r="M15" s="27">
        <v>5</v>
      </c>
      <c r="N15" s="27">
        <f t="shared" si="0"/>
        <v>8</v>
      </c>
      <c r="O15" s="39">
        <v>0</v>
      </c>
      <c r="P15" s="39">
        <v>5</v>
      </c>
      <c r="Q15" s="39">
        <v>0</v>
      </c>
      <c r="R15" s="39">
        <v>4</v>
      </c>
      <c r="S15" s="39">
        <v>0</v>
      </c>
      <c r="T15" s="27">
        <f t="shared" si="1"/>
        <v>12</v>
      </c>
      <c r="U15" s="40">
        <f t="shared" si="2"/>
        <v>0.48484848484848486</v>
      </c>
      <c r="V15" s="22">
        <v>445</v>
      </c>
      <c r="W15" s="22" t="s">
        <v>86</v>
      </c>
      <c r="X15" s="22" t="s">
        <v>82</v>
      </c>
      <c r="Y15" s="74">
        <v>4562</v>
      </c>
      <c r="Z15" s="41"/>
      <c r="AA15" s="1" t="s">
        <v>118</v>
      </c>
      <c r="AB15" s="28" t="s">
        <v>119</v>
      </c>
    </row>
    <row r="16" spans="1:28" x14ac:dyDescent="0.3">
      <c r="A16" s="1" t="s">
        <v>59</v>
      </c>
      <c r="B16" s="1" t="s">
        <v>46</v>
      </c>
      <c r="C16" s="27" t="s">
        <v>121</v>
      </c>
      <c r="D16" s="38">
        <v>32</v>
      </c>
      <c r="E16" s="27">
        <v>24</v>
      </c>
      <c r="F16" s="27">
        <v>1</v>
      </c>
      <c r="G16" s="27">
        <v>3</v>
      </c>
      <c r="H16" s="27"/>
      <c r="I16" s="27"/>
      <c r="J16" s="27">
        <v>4</v>
      </c>
      <c r="K16" s="27">
        <v>5</v>
      </c>
      <c r="L16" s="27">
        <v>0</v>
      </c>
      <c r="M16" s="27">
        <v>2</v>
      </c>
      <c r="N16" s="27">
        <f t="shared" si="0"/>
        <v>2</v>
      </c>
      <c r="O16" s="39">
        <v>4</v>
      </c>
      <c r="P16" s="39">
        <v>2</v>
      </c>
      <c r="Q16" s="39">
        <v>2</v>
      </c>
      <c r="R16" s="39">
        <v>5</v>
      </c>
      <c r="S16" s="39">
        <v>0</v>
      </c>
      <c r="T16" s="27">
        <f t="shared" si="1"/>
        <v>6</v>
      </c>
      <c r="U16" s="40">
        <f t="shared" si="2"/>
        <v>0.54166666666666663</v>
      </c>
      <c r="V16" s="22">
        <v>445</v>
      </c>
      <c r="W16" s="22" t="s">
        <v>86</v>
      </c>
      <c r="X16" s="22" t="s">
        <v>82</v>
      </c>
      <c r="Y16" s="74">
        <v>4562</v>
      </c>
      <c r="Z16" s="41"/>
      <c r="AA16" s="1" t="s">
        <v>118</v>
      </c>
      <c r="AB16" s="28" t="s">
        <v>119</v>
      </c>
    </row>
    <row r="17" spans="1:28" x14ac:dyDescent="0.3">
      <c r="A17" s="1" t="s">
        <v>59</v>
      </c>
      <c r="B17" s="1" t="s">
        <v>46</v>
      </c>
      <c r="C17" s="27" t="s">
        <v>50</v>
      </c>
      <c r="D17" s="38">
        <v>43</v>
      </c>
      <c r="E17" s="27">
        <v>27</v>
      </c>
      <c r="F17" s="27">
        <v>2</v>
      </c>
      <c r="G17" s="27">
        <v>6</v>
      </c>
      <c r="H17" s="27"/>
      <c r="I17" s="27"/>
      <c r="J17" s="27">
        <v>4</v>
      </c>
      <c r="K17" s="27">
        <v>5</v>
      </c>
      <c r="L17" s="27">
        <v>2</v>
      </c>
      <c r="M17" s="27">
        <v>1</v>
      </c>
      <c r="N17" s="27">
        <f t="shared" si="0"/>
        <v>3</v>
      </c>
      <c r="O17" s="39">
        <v>0</v>
      </c>
      <c r="P17" s="39">
        <v>3</v>
      </c>
      <c r="Q17" s="39">
        <v>1</v>
      </c>
      <c r="R17" s="39">
        <v>1</v>
      </c>
      <c r="S17" s="39">
        <v>0</v>
      </c>
      <c r="T17" s="27">
        <f t="shared" si="1"/>
        <v>8</v>
      </c>
      <c r="U17" s="40">
        <f t="shared" si="2"/>
        <v>0.40740740740740738</v>
      </c>
      <c r="V17" s="22">
        <v>445</v>
      </c>
      <c r="W17" s="22" t="s">
        <v>86</v>
      </c>
      <c r="X17" s="22" t="s">
        <v>82</v>
      </c>
      <c r="Y17" s="74">
        <v>4562</v>
      </c>
      <c r="Z17" s="41" t="s">
        <v>391</v>
      </c>
      <c r="AA17" s="1" t="s">
        <v>118</v>
      </c>
      <c r="AB17" s="28" t="s">
        <v>119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10</v>
      </c>
      <c r="E18" s="27">
        <v>37</v>
      </c>
      <c r="F18" s="27">
        <v>12</v>
      </c>
      <c r="G18" s="27">
        <v>27</v>
      </c>
      <c r="H18" s="27"/>
      <c r="I18" s="27"/>
      <c r="J18" s="27">
        <v>0</v>
      </c>
      <c r="K18" s="27">
        <v>0</v>
      </c>
      <c r="L18" s="27">
        <v>0</v>
      </c>
      <c r="M18" s="27">
        <v>6</v>
      </c>
      <c r="N18" s="27">
        <f t="shared" si="0"/>
        <v>6</v>
      </c>
      <c r="O18" s="39">
        <v>5</v>
      </c>
      <c r="P18" s="55">
        <v>6</v>
      </c>
      <c r="Q18" s="39">
        <v>3</v>
      </c>
      <c r="R18" s="39">
        <v>2</v>
      </c>
      <c r="S18" s="39">
        <v>0</v>
      </c>
      <c r="T18" s="27">
        <f t="shared" si="1"/>
        <v>24</v>
      </c>
      <c r="U18" s="40">
        <f t="shared" si="2"/>
        <v>1.1081081081081081</v>
      </c>
      <c r="V18" s="22">
        <v>445</v>
      </c>
      <c r="W18" s="22" t="s">
        <v>86</v>
      </c>
      <c r="X18" s="22" t="s">
        <v>82</v>
      </c>
      <c r="Y18" s="74">
        <v>4562</v>
      </c>
      <c r="Z18" s="41" t="s">
        <v>391</v>
      </c>
      <c r="AA18" s="1" t="s">
        <v>118</v>
      </c>
      <c r="AB18" s="28" t="s">
        <v>119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 t="s">
        <v>461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55"/>
      <c r="Q19" s="39"/>
      <c r="R19" s="39"/>
      <c r="S19" s="39"/>
      <c r="T19" s="27"/>
      <c r="U19" s="40"/>
      <c r="V19" s="22">
        <v>445</v>
      </c>
      <c r="W19" s="22" t="s">
        <v>86</v>
      </c>
      <c r="X19" s="22" t="s">
        <v>82</v>
      </c>
      <c r="Y19" s="74">
        <v>4562</v>
      </c>
      <c r="Z19" s="41"/>
      <c r="AA19" s="1" t="s">
        <v>118</v>
      </c>
      <c r="AB19" s="28" t="s">
        <v>119</v>
      </c>
    </row>
    <row r="20" spans="1:28" x14ac:dyDescent="0.3">
      <c r="A20" s="1" t="s">
        <v>59</v>
      </c>
      <c r="B20" s="1" t="s">
        <v>46</v>
      </c>
      <c r="C20" s="27" t="s">
        <v>122</v>
      </c>
      <c r="D20" s="38">
        <v>40</v>
      </c>
      <c r="E20" s="27">
        <v>3</v>
      </c>
      <c r="F20" s="27">
        <v>0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1</v>
      </c>
      <c r="Q20" s="39">
        <v>0</v>
      </c>
      <c r="R20" s="39">
        <v>1</v>
      </c>
      <c r="S20" s="39">
        <v>0</v>
      </c>
      <c r="T20" s="27">
        <f t="shared" si="1"/>
        <v>0</v>
      </c>
      <c r="U20" s="90">
        <f t="shared" si="2"/>
        <v>-0.33333333333333331</v>
      </c>
      <c r="V20" s="22">
        <v>445</v>
      </c>
      <c r="W20" s="22" t="s">
        <v>86</v>
      </c>
      <c r="X20" s="22" t="s">
        <v>82</v>
      </c>
      <c r="Y20" s="74">
        <v>4562</v>
      </c>
      <c r="Z20" s="41"/>
      <c r="AA20" s="1" t="s">
        <v>118</v>
      </c>
      <c r="AB20" s="28" t="s">
        <v>119</v>
      </c>
    </row>
    <row r="21" spans="1:28" x14ac:dyDescent="0.3">
      <c r="A21" s="1" t="s">
        <v>59</v>
      </c>
      <c r="B21" s="1" t="s">
        <v>46</v>
      </c>
      <c r="C21" s="27" t="s">
        <v>123</v>
      </c>
      <c r="D21" s="38">
        <v>24</v>
      </c>
      <c r="E21" s="27">
        <v>26</v>
      </c>
      <c r="F21" s="27">
        <v>2</v>
      </c>
      <c r="G21" s="27">
        <v>3</v>
      </c>
      <c r="H21" s="27"/>
      <c r="I21" s="27"/>
      <c r="J21" s="27">
        <v>0</v>
      </c>
      <c r="K21" s="27">
        <v>2</v>
      </c>
      <c r="L21" s="27">
        <v>0</v>
      </c>
      <c r="M21" s="27">
        <v>3</v>
      </c>
      <c r="N21" s="27">
        <f t="shared" si="0"/>
        <v>3</v>
      </c>
      <c r="O21" s="39">
        <v>1</v>
      </c>
      <c r="P21" s="39">
        <v>4</v>
      </c>
      <c r="Q21" s="39">
        <v>0</v>
      </c>
      <c r="R21" s="39">
        <v>0</v>
      </c>
      <c r="S21" s="39">
        <v>1</v>
      </c>
      <c r="T21" s="27">
        <f t="shared" si="1"/>
        <v>4</v>
      </c>
      <c r="U21" s="40">
        <f t="shared" si="2"/>
        <v>0.34615384615384615</v>
      </c>
      <c r="V21" s="22">
        <v>445</v>
      </c>
      <c r="W21" s="22" t="s">
        <v>86</v>
      </c>
      <c r="X21" s="22" t="s">
        <v>82</v>
      </c>
      <c r="Y21" s="74">
        <v>4562</v>
      </c>
      <c r="Z21" s="41"/>
      <c r="AA21" s="1" t="s">
        <v>118</v>
      </c>
      <c r="AB21" s="28" t="s">
        <v>119</v>
      </c>
    </row>
    <row r="22" spans="1:28" x14ac:dyDescent="0.3">
      <c r="A22" s="1" t="s">
        <v>59</v>
      </c>
      <c r="B22" s="1" t="s">
        <v>46</v>
      </c>
      <c r="C22" s="27" t="s">
        <v>55</v>
      </c>
      <c r="D22" s="38">
        <v>1</v>
      </c>
      <c r="E22" s="27">
        <v>15</v>
      </c>
      <c r="F22" s="27">
        <v>3</v>
      </c>
      <c r="G22" s="27">
        <v>6</v>
      </c>
      <c r="H22" s="27"/>
      <c r="I22" s="27"/>
      <c r="J22" s="27">
        <v>2</v>
      </c>
      <c r="K22" s="27">
        <v>2</v>
      </c>
      <c r="L22" s="27">
        <v>2</v>
      </c>
      <c r="M22" s="27">
        <v>2</v>
      </c>
      <c r="N22" s="27">
        <f t="shared" si="0"/>
        <v>4</v>
      </c>
      <c r="O22" s="39">
        <v>4</v>
      </c>
      <c r="P22" s="39">
        <v>3</v>
      </c>
      <c r="Q22" s="39">
        <v>2</v>
      </c>
      <c r="R22" s="39">
        <v>0</v>
      </c>
      <c r="S22" s="39">
        <v>0</v>
      </c>
      <c r="T22" s="27">
        <f t="shared" si="1"/>
        <v>8</v>
      </c>
      <c r="U22" s="40">
        <f t="shared" si="2"/>
        <v>1.4666666666666666</v>
      </c>
      <c r="V22" s="22">
        <v>445</v>
      </c>
      <c r="W22" s="22" t="s">
        <v>86</v>
      </c>
      <c r="X22" s="22" t="s">
        <v>82</v>
      </c>
      <c r="Y22" s="74">
        <v>4562</v>
      </c>
      <c r="Z22" s="41"/>
      <c r="AA22" s="1" t="s">
        <v>118</v>
      </c>
      <c r="AB22" s="28" t="s">
        <v>119</v>
      </c>
    </row>
    <row r="23" spans="1:28" x14ac:dyDescent="0.3">
      <c r="A23" s="43" t="s">
        <v>59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41</v>
      </c>
      <c r="G23" s="44">
        <f t="shared" si="3"/>
        <v>91</v>
      </c>
      <c r="H23" s="44">
        <f t="shared" si="3"/>
        <v>0</v>
      </c>
      <c r="I23" s="44">
        <f t="shared" si="3"/>
        <v>1</v>
      </c>
      <c r="J23" s="44">
        <f t="shared" si="3"/>
        <v>22</v>
      </c>
      <c r="K23" s="44">
        <f t="shared" si="3"/>
        <v>32</v>
      </c>
      <c r="L23" s="44">
        <f t="shared" si="3"/>
        <v>17</v>
      </c>
      <c r="M23" s="44">
        <f t="shared" si="3"/>
        <v>25</v>
      </c>
      <c r="N23" s="44">
        <f t="shared" si="3"/>
        <v>42</v>
      </c>
      <c r="O23" s="44">
        <f t="shared" si="3"/>
        <v>20</v>
      </c>
      <c r="P23" s="44">
        <f t="shared" si="3"/>
        <v>31</v>
      </c>
      <c r="Q23" s="44">
        <f t="shared" si="3"/>
        <v>11</v>
      </c>
      <c r="R23" s="44">
        <f t="shared" si="3"/>
        <v>25</v>
      </c>
      <c r="S23" s="44">
        <f t="shared" si="3"/>
        <v>1</v>
      </c>
      <c r="T23" s="44">
        <f t="shared" si="3"/>
        <v>104</v>
      </c>
      <c r="U23" s="45">
        <f>((T23+Q23+N23-R23)+(O23*2))/E23</f>
        <v>0.71666666666666667</v>
      </c>
      <c r="V23" s="46">
        <v>445</v>
      </c>
      <c r="W23" s="46" t="s">
        <v>86</v>
      </c>
      <c r="X23" s="46" t="s">
        <v>82</v>
      </c>
      <c r="Y23" s="75">
        <v>4562</v>
      </c>
      <c r="Z23" s="61" t="s">
        <v>393</v>
      </c>
      <c r="AA23" s="43" t="s">
        <v>118</v>
      </c>
      <c r="AB23" s="78" t="s">
        <v>119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0.45054945054945056</v>
      </c>
      <c r="H24" s="27"/>
      <c r="I24" s="1"/>
      <c r="J24" s="48" t="s">
        <v>42</v>
      </c>
      <c r="K24" s="50">
        <f>J23/K23</f>
        <v>0.6875</v>
      </c>
      <c r="L24" s="1"/>
      <c r="M24" s="39" t="s">
        <v>43</v>
      </c>
      <c r="N24" s="51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442</v>
      </c>
      <c r="D26" s="5"/>
      <c r="E26" s="1" t="s">
        <v>463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C27" s="1" t="s">
        <v>443</v>
      </c>
      <c r="AB27" s="71"/>
    </row>
    <row r="28" spans="1:28" x14ac:dyDescent="0.3">
      <c r="C28" s="1"/>
      <c r="AB28" s="71"/>
    </row>
    <row r="29" spans="1:28" x14ac:dyDescent="0.3">
      <c r="C29" s="1"/>
      <c r="AB29" s="71"/>
    </row>
    <row r="30" spans="1:28" x14ac:dyDescent="0.3">
      <c r="C30" s="1"/>
      <c r="AB30" s="71"/>
    </row>
    <row r="31" spans="1:28" x14ac:dyDescent="0.3">
      <c r="C31" s="1"/>
      <c r="AB31" s="71"/>
    </row>
    <row r="32" spans="1:28" x14ac:dyDescent="0.3">
      <c r="C32" s="1"/>
      <c r="AB32" s="7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90</v>
      </c>
      <c r="D35" s="38">
        <v>11</v>
      </c>
      <c r="E35" s="27">
        <v>25</v>
      </c>
      <c r="F35" s="27">
        <v>4</v>
      </c>
      <c r="G35" s="27">
        <v>13</v>
      </c>
      <c r="H35" s="27"/>
      <c r="I35" s="27"/>
      <c r="J35" s="27">
        <v>1</v>
      </c>
      <c r="K35" s="27">
        <v>2</v>
      </c>
      <c r="L35" s="27">
        <v>0</v>
      </c>
      <c r="M35" s="27">
        <v>2</v>
      </c>
      <c r="N35" s="27">
        <f>SUM(L35:M35)</f>
        <v>2</v>
      </c>
      <c r="O35" s="27">
        <v>3</v>
      </c>
      <c r="P35" s="39">
        <v>4</v>
      </c>
      <c r="Q35" s="27">
        <v>2</v>
      </c>
      <c r="R35" s="27">
        <v>6</v>
      </c>
      <c r="S35" s="27">
        <v>0</v>
      </c>
      <c r="T35" s="27">
        <f>(H35*3)+((F35-H35)*2)+J35</f>
        <v>9</v>
      </c>
      <c r="U35" s="40">
        <f>IFERROR(((T35+Q35+N35-R35)+(O35*2))/E35,"")</f>
        <v>0.52</v>
      </c>
      <c r="V35" s="22">
        <v>445</v>
      </c>
      <c r="W35" s="22" t="s">
        <v>81</v>
      </c>
      <c r="X35" s="22" t="s">
        <v>87</v>
      </c>
      <c r="Y35" s="74">
        <v>4562</v>
      </c>
      <c r="Z35" s="41"/>
      <c r="AA35" s="1" t="s">
        <v>88</v>
      </c>
      <c r="AB35" s="28" t="s">
        <v>128</v>
      </c>
    </row>
    <row r="36" spans="1:28" x14ac:dyDescent="0.3">
      <c r="A36" s="1" t="s">
        <v>46</v>
      </c>
      <c r="B36" s="1" t="s">
        <v>59</v>
      </c>
      <c r="C36" s="27" t="s">
        <v>91</v>
      </c>
      <c r="D36" s="38">
        <v>22</v>
      </c>
      <c r="E36" s="27">
        <v>30</v>
      </c>
      <c r="F36" s="27">
        <v>2</v>
      </c>
      <c r="G36" s="27">
        <v>11</v>
      </c>
      <c r="H36" s="27"/>
      <c r="I36" s="27"/>
      <c r="J36" s="27">
        <v>2</v>
      </c>
      <c r="K36" s="27">
        <v>5</v>
      </c>
      <c r="L36" s="27">
        <v>1</v>
      </c>
      <c r="M36" s="27">
        <v>1</v>
      </c>
      <c r="N36" s="27">
        <f>SUM(L36:M36)</f>
        <v>2</v>
      </c>
      <c r="O36" s="39">
        <v>5</v>
      </c>
      <c r="P36" s="39">
        <v>2</v>
      </c>
      <c r="Q36" s="39">
        <v>4</v>
      </c>
      <c r="R36" s="39">
        <v>3</v>
      </c>
      <c r="S36" s="39">
        <v>0</v>
      </c>
      <c r="T36" s="39">
        <f>(H36*3)+((F36-H36)*2)+J36</f>
        <v>6</v>
      </c>
      <c r="U36" s="40">
        <f t="shared" ref="U36:U46" si="4">IFERROR(((T36+Q36+N36-R36)+(O36*2))/E36,"")</f>
        <v>0.6333333333333333</v>
      </c>
      <c r="V36" s="22">
        <v>445</v>
      </c>
      <c r="W36" s="22" t="s">
        <v>81</v>
      </c>
      <c r="X36" s="22" t="s">
        <v>87</v>
      </c>
      <c r="Y36" s="74">
        <v>4562</v>
      </c>
      <c r="Z36" s="41"/>
      <c r="AA36" s="1" t="s">
        <v>88</v>
      </c>
      <c r="AB36" s="28" t="s">
        <v>128</v>
      </c>
    </row>
    <row r="37" spans="1:28" x14ac:dyDescent="0.3">
      <c r="A37" s="1" t="s">
        <v>46</v>
      </c>
      <c r="B37" s="1" t="s">
        <v>59</v>
      </c>
      <c r="C37" s="27" t="s">
        <v>129</v>
      </c>
      <c r="D37" s="38">
        <v>20</v>
      </c>
      <c r="E37" s="27">
        <v>12</v>
      </c>
      <c r="F37" s="27">
        <v>2</v>
      </c>
      <c r="G37" s="27">
        <v>4</v>
      </c>
      <c r="H37" s="27"/>
      <c r="I37" s="27"/>
      <c r="J37" s="27">
        <v>1</v>
      </c>
      <c r="K37" s="27">
        <v>3</v>
      </c>
      <c r="L37" s="27">
        <v>3</v>
      </c>
      <c r="M37" s="27">
        <v>0</v>
      </c>
      <c r="N37" s="27">
        <f>SUM(L37:M37)</f>
        <v>3</v>
      </c>
      <c r="O37" s="39">
        <v>1</v>
      </c>
      <c r="P37" s="39">
        <v>2</v>
      </c>
      <c r="Q37" s="39">
        <v>0</v>
      </c>
      <c r="R37" s="39">
        <v>0</v>
      </c>
      <c r="S37" s="39">
        <v>0</v>
      </c>
      <c r="T37" s="39">
        <f>(H37*3)+((F37-H37)*2)+J37</f>
        <v>5</v>
      </c>
      <c r="U37" s="40">
        <f t="shared" si="4"/>
        <v>0.83333333333333337</v>
      </c>
      <c r="V37" s="22">
        <v>445</v>
      </c>
      <c r="W37" s="22" t="s">
        <v>81</v>
      </c>
      <c r="X37" s="22" t="s">
        <v>87</v>
      </c>
      <c r="Y37" s="74">
        <v>4562</v>
      </c>
      <c r="Z37" s="41"/>
      <c r="AA37" s="1" t="s">
        <v>88</v>
      </c>
      <c r="AB37" s="28" t="s">
        <v>128</v>
      </c>
    </row>
    <row r="38" spans="1:28" x14ac:dyDescent="0.3">
      <c r="A38" s="1" t="s">
        <v>46</v>
      </c>
      <c r="B38" s="1" t="s">
        <v>59</v>
      </c>
      <c r="C38" s="27" t="s">
        <v>130</v>
      </c>
      <c r="D38" s="38">
        <v>14</v>
      </c>
      <c r="E38" s="27">
        <v>31</v>
      </c>
      <c r="F38" s="27">
        <v>5</v>
      </c>
      <c r="G38" s="27">
        <v>12</v>
      </c>
      <c r="H38" s="27"/>
      <c r="I38" s="27"/>
      <c r="J38" s="27">
        <v>8</v>
      </c>
      <c r="K38" s="27">
        <v>11</v>
      </c>
      <c r="L38" s="27">
        <v>2</v>
      </c>
      <c r="M38" s="27">
        <v>6</v>
      </c>
      <c r="N38" s="27">
        <f>SUM(L38:M38)</f>
        <v>8</v>
      </c>
      <c r="O38" s="39">
        <v>3</v>
      </c>
      <c r="P38" s="39">
        <v>2</v>
      </c>
      <c r="Q38" s="39">
        <v>2</v>
      </c>
      <c r="R38" s="39">
        <v>4</v>
      </c>
      <c r="S38" s="39">
        <v>0</v>
      </c>
      <c r="T38" s="39">
        <f>(H38*3)+((F38-H38)*2)+J38</f>
        <v>18</v>
      </c>
      <c r="U38" s="40">
        <f t="shared" si="4"/>
        <v>0.967741935483871</v>
      </c>
      <c r="V38" s="22">
        <v>445</v>
      </c>
      <c r="W38" s="22" t="s">
        <v>81</v>
      </c>
      <c r="X38" s="22" t="s">
        <v>87</v>
      </c>
      <c r="Y38" s="74">
        <v>4562</v>
      </c>
      <c r="Z38" s="41"/>
      <c r="AA38" s="1" t="s">
        <v>88</v>
      </c>
      <c r="AB38" s="28" t="s">
        <v>128</v>
      </c>
    </row>
    <row r="39" spans="1:28" x14ac:dyDescent="0.3">
      <c r="A39" s="1" t="s">
        <v>46</v>
      </c>
      <c r="B39" s="1" t="s">
        <v>59</v>
      </c>
      <c r="C39" s="27" t="s">
        <v>107</v>
      </c>
      <c r="D39" s="38">
        <v>32</v>
      </c>
      <c r="E39" s="27" t="s">
        <v>461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445</v>
      </c>
      <c r="W39" s="22" t="s">
        <v>81</v>
      </c>
      <c r="X39" s="22" t="s">
        <v>87</v>
      </c>
      <c r="Y39" s="74">
        <v>4562</v>
      </c>
      <c r="Z39" s="41"/>
      <c r="AA39" s="1" t="s">
        <v>88</v>
      </c>
      <c r="AB39" s="28" t="s">
        <v>128</v>
      </c>
    </row>
    <row r="40" spans="1:28" x14ac:dyDescent="0.3">
      <c r="A40" s="1" t="s">
        <v>46</v>
      </c>
      <c r="B40" s="1" t="s">
        <v>59</v>
      </c>
      <c r="C40" s="27" t="s">
        <v>108</v>
      </c>
      <c r="D40" s="38">
        <v>42</v>
      </c>
      <c r="E40" s="27">
        <v>10</v>
      </c>
      <c r="F40" s="27">
        <v>2</v>
      </c>
      <c r="G40" s="27">
        <v>5</v>
      </c>
      <c r="H40" s="27"/>
      <c r="I40" s="27"/>
      <c r="J40" s="27">
        <v>2</v>
      </c>
      <c r="K40" s="27">
        <v>2</v>
      </c>
      <c r="L40" s="27">
        <v>3</v>
      </c>
      <c r="M40" s="27">
        <v>2</v>
      </c>
      <c r="N40" s="27">
        <f>SUM(L40:M40)</f>
        <v>5</v>
      </c>
      <c r="O40" s="39">
        <v>0</v>
      </c>
      <c r="P40" s="39">
        <v>3</v>
      </c>
      <c r="Q40" s="39">
        <v>0</v>
      </c>
      <c r="R40" s="39">
        <v>3</v>
      </c>
      <c r="S40" s="39">
        <v>0</v>
      </c>
      <c r="T40" s="39">
        <f>(H40*3)+((F40-H40)*2)+J40</f>
        <v>6</v>
      </c>
      <c r="U40" s="40">
        <f t="shared" si="4"/>
        <v>0.8</v>
      </c>
      <c r="V40" s="22">
        <v>445</v>
      </c>
      <c r="W40" s="22" t="s">
        <v>81</v>
      </c>
      <c r="X40" s="22" t="s">
        <v>87</v>
      </c>
      <c r="Y40" s="74">
        <v>4562</v>
      </c>
      <c r="Z40" s="41"/>
      <c r="AA40" s="1" t="s">
        <v>88</v>
      </c>
      <c r="AB40" s="28" t="s">
        <v>128</v>
      </c>
    </row>
    <row r="41" spans="1:28" x14ac:dyDescent="0.3">
      <c r="A41" s="1" t="s">
        <v>46</v>
      </c>
      <c r="B41" s="1" t="s">
        <v>59</v>
      </c>
      <c r="C41" s="27" t="s">
        <v>93</v>
      </c>
      <c r="D41" s="38">
        <v>15</v>
      </c>
      <c r="E41" s="27">
        <v>41</v>
      </c>
      <c r="F41" s="27">
        <v>10</v>
      </c>
      <c r="G41" s="27">
        <v>17</v>
      </c>
      <c r="H41" s="27"/>
      <c r="I41" s="27"/>
      <c r="J41" s="27">
        <v>7</v>
      </c>
      <c r="K41" s="27">
        <v>9</v>
      </c>
      <c r="L41" s="27">
        <v>4</v>
      </c>
      <c r="M41" s="27">
        <v>7</v>
      </c>
      <c r="N41" s="27">
        <f>SUM(L41:M41)</f>
        <v>11</v>
      </c>
      <c r="O41" s="39">
        <v>5</v>
      </c>
      <c r="P41" s="39">
        <v>2</v>
      </c>
      <c r="Q41" s="39">
        <v>2</v>
      </c>
      <c r="R41" s="39">
        <v>3</v>
      </c>
      <c r="S41" s="39">
        <v>0</v>
      </c>
      <c r="T41" s="39">
        <f>(H41*3)+((F41-H41)*2)+J41</f>
        <v>27</v>
      </c>
      <c r="U41" s="40">
        <f t="shared" si="4"/>
        <v>1.1463414634146341</v>
      </c>
      <c r="V41" s="22">
        <v>445</v>
      </c>
      <c r="W41" s="22" t="s">
        <v>81</v>
      </c>
      <c r="X41" s="22" t="s">
        <v>87</v>
      </c>
      <c r="Y41" s="74">
        <v>4562</v>
      </c>
      <c r="Z41" s="41"/>
      <c r="AA41" s="1" t="s">
        <v>88</v>
      </c>
      <c r="AB41" s="28" t="s">
        <v>128</v>
      </c>
    </row>
    <row r="42" spans="1:28" x14ac:dyDescent="0.3">
      <c r="A42" s="1" t="s">
        <v>46</v>
      </c>
      <c r="B42" s="1" t="s">
        <v>59</v>
      </c>
      <c r="C42" s="27" t="s">
        <v>109</v>
      </c>
      <c r="D42" s="38">
        <v>10</v>
      </c>
      <c r="E42" s="27" t="s">
        <v>475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/>
      <c r="V42" s="22">
        <v>445</v>
      </c>
      <c r="W42" s="22" t="s">
        <v>81</v>
      </c>
      <c r="X42" s="22" t="s">
        <v>87</v>
      </c>
      <c r="Y42" s="74">
        <v>4562</v>
      </c>
      <c r="Z42" s="41"/>
      <c r="AA42" s="1" t="s">
        <v>88</v>
      </c>
      <c r="AB42" s="28" t="s">
        <v>128</v>
      </c>
    </row>
    <row r="43" spans="1:28" x14ac:dyDescent="0.3">
      <c r="A43" s="1" t="s">
        <v>46</v>
      </c>
      <c r="B43" s="1" t="s">
        <v>59</v>
      </c>
      <c r="C43" s="27" t="s">
        <v>94</v>
      </c>
      <c r="D43" s="38">
        <v>33</v>
      </c>
      <c r="E43" s="27">
        <v>11</v>
      </c>
      <c r="F43" s="27">
        <v>1</v>
      </c>
      <c r="G43" s="27">
        <v>3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2</v>
      </c>
      <c r="Q43" s="39">
        <v>0</v>
      </c>
      <c r="R43" s="39">
        <v>1</v>
      </c>
      <c r="S43" s="39">
        <v>0</v>
      </c>
      <c r="T43" s="39">
        <f>(H43*3)+((F43-H43)*2)+J43</f>
        <v>2</v>
      </c>
      <c r="U43" s="40">
        <f t="shared" si="4"/>
        <v>9.0909090909090912E-2</v>
      </c>
      <c r="V43" s="22">
        <v>445</v>
      </c>
      <c r="W43" s="22" t="s">
        <v>81</v>
      </c>
      <c r="X43" s="22" t="s">
        <v>87</v>
      </c>
      <c r="Y43" s="74">
        <v>4562</v>
      </c>
      <c r="Z43" s="41"/>
      <c r="AA43" s="1" t="s">
        <v>88</v>
      </c>
      <c r="AB43" s="28" t="s">
        <v>128</v>
      </c>
    </row>
    <row r="44" spans="1:28" x14ac:dyDescent="0.3">
      <c r="A44" s="1" t="s">
        <v>46</v>
      </c>
      <c r="B44" s="1" t="s">
        <v>59</v>
      </c>
      <c r="C44" s="27" t="s">
        <v>95</v>
      </c>
      <c r="D44" s="38">
        <v>24</v>
      </c>
      <c r="E44" s="27">
        <v>14</v>
      </c>
      <c r="F44" s="27">
        <v>4</v>
      </c>
      <c r="G44" s="27">
        <v>5</v>
      </c>
      <c r="H44" s="27"/>
      <c r="I44" s="27"/>
      <c r="J44" s="27">
        <v>2</v>
      </c>
      <c r="K44" s="27">
        <v>5</v>
      </c>
      <c r="L44" s="27">
        <v>1</v>
      </c>
      <c r="M44" s="27">
        <v>0</v>
      </c>
      <c r="N44" s="27">
        <f>SUM(L44:M44)</f>
        <v>1</v>
      </c>
      <c r="O44" s="39">
        <v>1</v>
      </c>
      <c r="P44" s="39">
        <v>3</v>
      </c>
      <c r="Q44" s="39">
        <v>0</v>
      </c>
      <c r="R44" s="39">
        <v>1</v>
      </c>
      <c r="S44" s="39">
        <v>0</v>
      </c>
      <c r="T44" s="39">
        <f>(H44*3)+((F44-H44)*2)+J44</f>
        <v>10</v>
      </c>
      <c r="U44" s="40">
        <f t="shared" si="4"/>
        <v>0.8571428571428571</v>
      </c>
      <c r="V44" s="22">
        <v>445</v>
      </c>
      <c r="W44" s="22" t="s">
        <v>81</v>
      </c>
      <c r="X44" s="22" t="s">
        <v>87</v>
      </c>
      <c r="Y44" s="74">
        <v>4562</v>
      </c>
      <c r="Z44" s="41"/>
      <c r="AA44" s="1" t="s">
        <v>88</v>
      </c>
      <c r="AB44" s="28" t="s">
        <v>128</v>
      </c>
    </row>
    <row r="45" spans="1:28" x14ac:dyDescent="0.3">
      <c r="A45" s="1" t="s">
        <v>46</v>
      </c>
      <c r="B45" s="1" t="s">
        <v>59</v>
      </c>
      <c r="C45" s="27" t="s">
        <v>96</v>
      </c>
      <c r="D45" s="38">
        <v>35</v>
      </c>
      <c r="E45" s="27">
        <v>35</v>
      </c>
      <c r="F45" s="27">
        <v>3</v>
      </c>
      <c r="G45" s="27">
        <v>7</v>
      </c>
      <c r="H45" s="27"/>
      <c r="I45" s="27"/>
      <c r="J45" s="27">
        <v>0</v>
      </c>
      <c r="K45" s="27">
        <v>2</v>
      </c>
      <c r="L45" s="27">
        <v>5</v>
      </c>
      <c r="M45" s="27">
        <v>8</v>
      </c>
      <c r="N45" s="27">
        <f>SUM(L45:M45)</f>
        <v>13</v>
      </c>
      <c r="O45" s="39">
        <v>2</v>
      </c>
      <c r="P45" s="39">
        <v>4</v>
      </c>
      <c r="Q45" s="39">
        <v>1</v>
      </c>
      <c r="R45" s="39">
        <v>1</v>
      </c>
      <c r="S45" s="39">
        <v>0</v>
      </c>
      <c r="T45" s="39">
        <f>(H45*3)+((F45-H45)*2)+J45</f>
        <v>6</v>
      </c>
      <c r="U45" s="40">
        <f t="shared" si="4"/>
        <v>0.65714285714285714</v>
      </c>
      <c r="V45" s="22">
        <v>445</v>
      </c>
      <c r="W45" s="22" t="s">
        <v>81</v>
      </c>
      <c r="X45" s="22" t="s">
        <v>87</v>
      </c>
      <c r="Y45" s="74">
        <v>4562</v>
      </c>
      <c r="Z45" s="41"/>
      <c r="AA45" s="1" t="s">
        <v>88</v>
      </c>
      <c r="AB45" s="28" t="s">
        <v>128</v>
      </c>
    </row>
    <row r="46" spans="1:28" x14ac:dyDescent="0.3">
      <c r="A46" s="1" t="s">
        <v>46</v>
      </c>
      <c r="B46" s="1" t="s">
        <v>59</v>
      </c>
      <c r="C46" s="27" t="s">
        <v>97</v>
      </c>
      <c r="D46" s="38">
        <v>40</v>
      </c>
      <c r="E46" s="27">
        <v>31</v>
      </c>
      <c r="F46" s="27">
        <v>7</v>
      </c>
      <c r="G46" s="27">
        <v>12</v>
      </c>
      <c r="H46" s="27"/>
      <c r="I46" s="27"/>
      <c r="J46" s="27">
        <v>6</v>
      </c>
      <c r="K46" s="27">
        <v>8</v>
      </c>
      <c r="L46" s="27">
        <v>0</v>
      </c>
      <c r="M46" s="27">
        <v>2</v>
      </c>
      <c r="N46" s="27">
        <f>SUM(L46:M46)</f>
        <v>2</v>
      </c>
      <c r="O46" s="39">
        <v>0</v>
      </c>
      <c r="P46" s="39">
        <v>5</v>
      </c>
      <c r="Q46" s="39">
        <v>2</v>
      </c>
      <c r="R46" s="39">
        <v>3</v>
      </c>
      <c r="S46" s="39">
        <v>0</v>
      </c>
      <c r="T46" s="39">
        <f>(H46*3)+((F46-H46)*2)+J46</f>
        <v>20</v>
      </c>
      <c r="U46" s="40">
        <f t="shared" si="4"/>
        <v>0.67741935483870963</v>
      </c>
      <c r="V46" s="22">
        <v>445</v>
      </c>
      <c r="W46" s="22" t="s">
        <v>81</v>
      </c>
      <c r="X46" s="22" t="s">
        <v>87</v>
      </c>
      <c r="Y46" s="74">
        <v>4562</v>
      </c>
      <c r="Z46" s="41"/>
      <c r="AA46" s="1" t="s">
        <v>88</v>
      </c>
      <c r="AB46" s="28" t="s">
        <v>128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 t="shared" ref="E47:T47" si="5">SUM(E35:E46)</f>
        <v>240</v>
      </c>
      <c r="F47" s="44">
        <f t="shared" si="5"/>
        <v>40</v>
      </c>
      <c r="G47" s="44">
        <f t="shared" si="5"/>
        <v>89</v>
      </c>
      <c r="H47" s="44">
        <f t="shared" si="5"/>
        <v>0</v>
      </c>
      <c r="I47" s="44">
        <f t="shared" si="5"/>
        <v>0</v>
      </c>
      <c r="J47" s="44">
        <f t="shared" si="5"/>
        <v>29</v>
      </c>
      <c r="K47" s="44">
        <f t="shared" si="5"/>
        <v>47</v>
      </c>
      <c r="L47" s="44">
        <f t="shared" si="5"/>
        <v>19</v>
      </c>
      <c r="M47" s="44">
        <f t="shared" si="5"/>
        <v>28</v>
      </c>
      <c r="N47" s="44">
        <f t="shared" si="5"/>
        <v>47</v>
      </c>
      <c r="O47" s="44">
        <f t="shared" si="5"/>
        <v>20</v>
      </c>
      <c r="P47" s="44">
        <f t="shared" si="5"/>
        <v>29</v>
      </c>
      <c r="Q47" s="44">
        <f t="shared" si="5"/>
        <v>13</v>
      </c>
      <c r="R47" s="44">
        <f t="shared" si="5"/>
        <v>25</v>
      </c>
      <c r="S47" s="44">
        <f t="shared" si="5"/>
        <v>0</v>
      </c>
      <c r="T47" s="44">
        <f t="shared" si="5"/>
        <v>109</v>
      </c>
      <c r="U47" s="45">
        <f>((T47+Q47+N47-R47)+(O47*2))/E47</f>
        <v>0.76666666666666672</v>
      </c>
      <c r="V47" s="46">
        <v>445</v>
      </c>
      <c r="W47" s="46" t="s">
        <v>81</v>
      </c>
      <c r="X47" s="46" t="s">
        <v>87</v>
      </c>
      <c r="Y47" s="75">
        <v>4562</v>
      </c>
      <c r="Z47" s="61" t="s">
        <v>438</v>
      </c>
      <c r="AA47" s="43" t="s">
        <v>88</v>
      </c>
      <c r="AB47" s="78" t="s">
        <v>128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0.449438202247191</v>
      </c>
      <c r="H48" s="27"/>
      <c r="I48" s="1"/>
      <c r="J48" s="48" t="s">
        <v>42</v>
      </c>
      <c r="K48" s="50">
        <f>J47/K47</f>
        <v>0.61702127659574468</v>
      </c>
      <c r="L48" s="1"/>
      <c r="M48" s="39" t="s">
        <v>43</v>
      </c>
      <c r="N48" s="51">
        <v>8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439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F28DC-4A8F-434C-8251-E2975AD74193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5" t="s">
        <v>455</v>
      </c>
    </row>
    <row r="3" spans="1:28" x14ac:dyDescent="0.3">
      <c r="B3" s="1"/>
      <c r="C3" s="6">
        <v>29638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6" t="s">
        <v>456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310</v>
      </c>
      <c r="K4" s="16" t="s">
        <v>45</v>
      </c>
      <c r="L4" s="17"/>
      <c r="M4" s="18"/>
      <c r="N4" s="19">
        <v>31</v>
      </c>
      <c r="O4" s="19">
        <v>22</v>
      </c>
      <c r="P4" s="19">
        <v>30</v>
      </c>
      <c r="Q4" s="19">
        <v>30</v>
      </c>
      <c r="R4" s="20"/>
      <c r="S4" s="21">
        <f>SUM(N4:R4)</f>
        <v>113</v>
      </c>
      <c r="T4" s="22">
        <v>452</v>
      </c>
      <c r="Z4" t="s">
        <v>457</v>
      </c>
    </row>
    <row r="5" spans="1:28" x14ac:dyDescent="0.3">
      <c r="B5" s="1"/>
      <c r="C5" s="6" t="s">
        <v>309</v>
      </c>
      <c r="D5" s="7" t="s">
        <v>6</v>
      </c>
      <c r="E5" s="1"/>
      <c r="F5" s="1"/>
      <c r="G5" s="1"/>
      <c r="J5" s="15" t="s">
        <v>311</v>
      </c>
      <c r="K5" s="16" t="s">
        <v>64</v>
      </c>
      <c r="L5" s="17"/>
      <c r="M5" s="18"/>
      <c r="N5" s="19">
        <v>29</v>
      </c>
      <c r="O5" s="19">
        <v>32</v>
      </c>
      <c r="P5" s="19">
        <v>33</v>
      </c>
      <c r="Q5" s="19">
        <v>32</v>
      </c>
      <c r="R5" s="20"/>
      <c r="S5" s="21">
        <f>SUM(N5:R5)</f>
        <v>126</v>
      </c>
      <c r="T5" s="22">
        <v>452</v>
      </c>
      <c r="U5" s="1"/>
      <c r="V5" s="1"/>
      <c r="W5" s="1"/>
    </row>
    <row r="6" spans="1:28" x14ac:dyDescent="0.3">
      <c r="C6" s="69">
        <v>405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404</v>
      </c>
      <c r="D7" s="7" t="s">
        <v>8</v>
      </c>
      <c r="G7" s="1"/>
      <c r="S7" s="1"/>
      <c r="T7" s="25" t="s">
        <v>9</v>
      </c>
      <c r="U7" s="1"/>
      <c r="V7" s="26">
        <v>452</v>
      </c>
      <c r="W7" s="1"/>
    </row>
    <row r="8" spans="1:28" x14ac:dyDescent="0.3">
      <c r="B8" s="1"/>
      <c r="C8" s="24" t="s">
        <v>454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117</v>
      </c>
      <c r="D13" s="38">
        <v>44</v>
      </c>
      <c r="E13" s="27">
        <v>41</v>
      </c>
      <c r="F13" s="27">
        <v>13</v>
      </c>
      <c r="G13" s="27">
        <v>27</v>
      </c>
      <c r="H13" s="27"/>
      <c r="I13" s="27"/>
      <c r="J13" s="27">
        <v>9</v>
      </c>
      <c r="K13" s="27">
        <v>10</v>
      </c>
      <c r="L13" s="87"/>
      <c r="M13" s="27">
        <v>1</v>
      </c>
      <c r="N13" s="27">
        <f>SUM(L13:M13)</f>
        <v>1</v>
      </c>
      <c r="O13" s="27">
        <v>2</v>
      </c>
      <c r="P13" s="39">
        <v>4</v>
      </c>
      <c r="Q13" s="87"/>
      <c r="R13" s="87"/>
      <c r="S13" s="87"/>
      <c r="T13" s="27">
        <f>(H13*3)+((F13-H13)*2)+J13</f>
        <v>35</v>
      </c>
      <c r="U13" s="40">
        <f>IFERROR(((T13+Q13+N13-R13)+(O13*2))/E13,"")</f>
        <v>0.97560975609756095</v>
      </c>
      <c r="V13" s="22">
        <v>452</v>
      </c>
      <c r="W13" s="22" t="s">
        <v>86</v>
      </c>
      <c r="X13" s="22" t="s">
        <v>82</v>
      </c>
      <c r="Y13" s="74">
        <v>405</v>
      </c>
      <c r="Z13" s="41"/>
      <c r="AA13" s="1" t="s">
        <v>118</v>
      </c>
      <c r="AB13" s="28" t="s">
        <v>312</v>
      </c>
    </row>
    <row r="14" spans="1:28" x14ac:dyDescent="0.3">
      <c r="A14" s="1" t="s">
        <v>63</v>
      </c>
      <c r="B14" s="1" t="s">
        <v>46</v>
      </c>
      <c r="C14" s="27" t="s">
        <v>120</v>
      </c>
      <c r="D14" s="38">
        <v>51</v>
      </c>
      <c r="E14" s="27">
        <v>27</v>
      </c>
      <c r="F14" s="27">
        <v>2</v>
      </c>
      <c r="G14" s="27">
        <v>8</v>
      </c>
      <c r="H14" s="27"/>
      <c r="I14" s="27"/>
      <c r="J14" s="27">
        <v>2</v>
      </c>
      <c r="K14" s="27">
        <v>2</v>
      </c>
      <c r="L14" s="87"/>
      <c r="M14" s="27">
        <v>9</v>
      </c>
      <c r="N14" s="27">
        <f t="shared" ref="N14:N19" si="0">SUM(L14:M14)</f>
        <v>9</v>
      </c>
      <c r="O14" s="39">
        <v>0</v>
      </c>
      <c r="P14" s="39">
        <v>5</v>
      </c>
      <c r="Q14" s="88"/>
      <c r="R14" s="88"/>
      <c r="S14" s="88"/>
      <c r="T14" s="39">
        <f t="shared" ref="T14:T19" si="1">(H14*3)+((F14-H14)*2)+J14</f>
        <v>6</v>
      </c>
      <c r="U14" s="40">
        <f t="shared" ref="U14:U23" si="2">IFERROR(((T14+Q14+N14-R14)+(O14*2))/E14,"")</f>
        <v>0.55555555555555558</v>
      </c>
      <c r="V14" s="22">
        <v>452</v>
      </c>
      <c r="W14" s="22" t="s">
        <v>86</v>
      </c>
      <c r="X14" s="22" t="s">
        <v>82</v>
      </c>
      <c r="Y14" s="74">
        <v>405</v>
      </c>
      <c r="Z14" s="41"/>
      <c r="AA14" s="1" t="s">
        <v>118</v>
      </c>
      <c r="AB14" s="28" t="s">
        <v>312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50</v>
      </c>
      <c r="E15" s="27">
        <v>30</v>
      </c>
      <c r="F15" s="27">
        <v>6</v>
      </c>
      <c r="G15" s="27">
        <v>9</v>
      </c>
      <c r="H15" s="27"/>
      <c r="I15" s="27"/>
      <c r="J15" s="27">
        <v>8</v>
      </c>
      <c r="K15" s="27">
        <v>19</v>
      </c>
      <c r="L15" s="87"/>
      <c r="M15" s="27">
        <v>12</v>
      </c>
      <c r="N15" s="27">
        <f t="shared" si="0"/>
        <v>12</v>
      </c>
      <c r="O15" s="39">
        <v>0</v>
      </c>
      <c r="P15" s="39">
        <v>5</v>
      </c>
      <c r="Q15" s="88"/>
      <c r="R15" s="88"/>
      <c r="S15" s="88"/>
      <c r="T15" s="39">
        <f t="shared" si="1"/>
        <v>20</v>
      </c>
      <c r="U15" s="40">
        <f t="shared" si="2"/>
        <v>1.0666666666666667</v>
      </c>
      <c r="V15" s="22">
        <v>452</v>
      </c>
      <c r="W15" s="22" t="s">
        <v>86</v>
      </c>
      <c r="X15" s="22" t="s">
        <v>82</v>
      </c>
      <c r="Y15" s="74">
        <v>405</v>
      </c>
      <c r="Z15" s="41"/>
      <c r="AA15" s="1" t="s">
        <v>118</v>
      </c>
      <c r="AB15" s="28" t="s">
        <v>312</v>
      </c>
    </row>
    <row r="16" spans="1:28" x14ac:dyDescent="0.3">
      <c r="A16" s="1" t="s">
        <v>63</v>
      </c>
      <c r="B16" s="1" t="s">
        <v>46</v>
      </c>
      <c r="C16" s="27" t="s">
        <v>121</v>
      </c>
      <c r="D16" s="38">
        <v>32</v>
      </c>
      <c r="E16" s="27">
        <v>17</v>
      </c>
      <c r="F16" s="27">
        <v>1</v>
      </c>
      <c r="G16" s="27">
        <v>4</v>
      </c>
      <c r="H16" s="27"/>
      <c r="I16" s="27"/>
      <c r="J16" s="27">
        <v>0</v>
      </c>
      <c r="K16" s="27">
        <v>0</v>
      </c>
      <c r="L16" s="87"/>
      <c r="M16" s="27">
        <v>2</v>
      </c>
      <c r="N16" s="27">
        <f t="shared" si="0"/>
        <v>2</v>
      </c>
      <c r="O16" s="39">
        <v>2</v>
      </c>
      <c r="P16" s="39">
        <v>4</v>
      </c>
      <c r="Q16" s="88"/>
      <c r="R16" s="88"/>
      <c r="S16" s="88"/>
      <c r="T16" s="39">
        <f t="shared" si="1"/>
        <v>2</v>
      </c>
      <c r="U16" s="40">
        <f t="shared" si="2"/>
        <v>0.47058823529411764</v>
      </c>
      <c r="V16" s="22">
        <v>452</v>
      </c>
      <c r="W16" s="22" t="s">
        <v>86</v>
      </c>
      <c r="X16" s="22" t="s">
        <v>82</v>
      </c>
      <c r="Y16" s="74">
        <v>405</v>
      </c>
      <c r="Z16" s="41"/>
      <c r="AA16" s="1" t="s">
        <v>118</v>
      </c>
      <c r="AB16" s="28" t="s">
        <v>312</v>
      </c>
    </row>
    <row r="17" spans="1:28" x14ac:dyDescent="0.3">
      <c r="A17" s="1" t="s">
        <v>63</v>
      </c>
      <c r="B17" s="1" t="s">
        <v>46</v>
      </c>
      <c r="C17" s="27" t="s">
        <v>50</v>
      </c>
      <c r="D17" s="38">
        <v>43</v>
      </c>
      <c r="E17" s="27">
        <v>27</v>
      </c>
      <c r="F17" s="27">
        <v>7</v>
      </c>
      <c r="G17" s="27">
        <v>10</v>
      </c>
      <c r="H17" s="27"/>
      <c r="I17" s="27"/>
      <c r="J17" s="27">
        <v>2</v>
      </c>
      <c r="K17" s="27">
        <v>2</v>
      </c>
      <c r="L17" s="87"/>
      <c r="M17" s="27">
        <v>7</v>
      </c>
      <c r="N17" s="27">
        <f t="shared" si="0"/>
        <v>7</v>
      </c>
      <c r="O17" s="39">
        <v>1</v>
      </c>
      <c r="P17" s="39">
        <v>4</v>
      </c>
      <c r="Q17" s="88"/>
      <c r="R17" s="88"/>
      <c r="S17" s="88"/>
      <c r="T17" s="39">
        <f t="shared" si="1"/>
        <v>16</v>
      </c>
      <c r="U17" s="40">
        <f t="shared" si="2"/>
        <v>0.92592592592592593</v>
      </c>
      <c r="V17" s="22">
        <v>452</v>
      </c>
      <c r="W17" s="22" t="s">
        <v>86</v>
      </c>
      <c r="X17" s="22" t="s">
        <v>82</v>
      </c>
      <c r="Y17" s="74">
        <v>405</v>
      </c>
      <c r="Z17" s="41"/>
      <c r="AA17" s="1" t="s">
        <v>118</v>
      </c>
      <c r="AB17" s="28" t="s">
        <v>312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10</v>
      </c>
      <c r="E18" s="27">
        <v>25</v>
      </c>
      <c r="F18" s="27">
        <v>6</v>
      </c>
      <c r="G18" s="27">
        <v>10</v>
      </c>
      <c r="H18" s="27"/>
      <c r="I18" s="27"/>
      <c r="J18" s="27">
        <v>0</v>
      </c>
      <c r="K18" s="27">
        <v>0</v>
      </c>
      <c r="L18" s="87"/>
      <c r="M18" s="27">
        <v>3</v>
      </c>
      <c r="N18" s="27">
        <f t="shared" si="0"/>
        <v>3</v>
      </c>
      <c r="O18" s="39">
        <v>7</v>
      </c>
      <c r="P18" s="39">
        <v>5</v>
      </c>
      <c r="Q18" s="88"/>
      <c r="R18" s="88"/>
      <c r="S18" s="88"/>
      <c r="T18" s="39">
        <f t="shared" si="1"/>
        <v>12</v>
      </c>
      <c r="U18" s="40">
        <f t="shared" si="2"/>
        <v>1.1599999999999999</v>
      </c>
      <c r="V18" s="22">
        <v>452</v>
      </c>
      <c r="W18" s="22" t="s">
        <v>86</v>
      </c>
      <c r="X18" s="22" t="s">
        <v>82</v>
      </c>
      <c r="Y18" s="74">
        <v>405</v>
      </c>
      <c r="Z18" s="41"/>
      <c r="AA18" s="1" t="s">
        <v>118</v>
      </c>
      <c r="AB18" s="28" t="s">
        <v>312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33</v>
      </c>
      <c r="E19" s="27">
        <v>14</v>
      </c>
      <c r="F19" s="27">
        <v>2</v>
      </c>
      <c r="G19" s="27">
        <v>9</v>
      </c>
      <c r="H19" s="27"/>
      <c r="I19" s="27"/>
      <c r="J19" s="27">
        <v>2</v>
      </c>
      <c r="K19" s="27">
        <v>2</v>
      </c>
      <c r="L19" s="87"/>
      <c r="M19" s="27">
        <v>4</v>
      </c>
      <c r="N19" s="27">
        <f t="shared" si="0"/>
        <v>4</v>
      </c>
      <c r="O19" s="39">
        <v>2</v>
      </c>
      <c r="P19" s="39">
        <v>3</v>
      </c>
      <c r="Q19" s="88"/>
      <c r="R19" s="88"/>
      <c r="S19" s="88"/>
      <c r="T19" s="39">
        <f t="shared" si="1"/>
        <v>6</v>
      </c>
      <c r="U19" s="40">
        <f t="shared" si="2"/>
        <v>1</v>
      </c>
      <c r="V19" s="22">
        <v>452</v>
      </c>
      <c r="W19" s="22" t="s">
        <v>86</v>
      </c>
      <c r="X19" s="22" t="s">
        <v>82</v>
      </c>
      <c r="Y19" s="74">
        <v>405</v>
      </c>
      <c r="Z19" s="41"/>
      <c r="AA19" s="1" t="s">
        <v>118</v>
      </c>
      <c r="AB19" s="28" t="s">
        <v>312</v>
      </c>
    </row>
    <row r="20" spans="1:28" x14ac:dyDescent="0.3">
      <c r="A20" s="1" t="s">
        <v>63</v>
      </c>
      <c r="B20" s="1" t="s">
        <v>46</v>
      </c>
      <c r="C20" s="27" t="s">
        <v>122</v>
      </c>
      <c r="D20" s="38">
        <v>40</v>
      </c>
      <c r="E20" s="27">
        <v>18</v>
      </c>
      <c r="F20" s="27">
        <v>2</v>
      </c>
      <c r="G20" s="27">
        <v>4</v>
      </c>
      <c r="H20" s="27"/>
      <c r="I20" s="27"/>
      <c r="J20" s="27">
        <v>3</v>
      </c>
      <c r="K20" s="27">
        <v>3</v>
      </c>
      <c r="L20" s="87"/>
      <c r="M20" s="27">
        <v>3</v>
      </c>
      <c r="N20" s="27">
        <f>SUM(L20:M20)</f>
        <v>3</v>
      </c>
      <c r="O20" s="39">
        <v>0</v>
      </c>
      <c r="P20" s="39">
        <v>3</v>
      </c>
      <c r="Q20" s="88"/>
      <c r="R20" s="88"/>
      <c r="S20" s="88"/>
      <c r="T20" s="39">
        <f>(H20*3)+((F20-H20)*2)+J20</f>
        <v>7</v>
      </c>
      <c r="U20" s="40">
        <f t="shared" si="2"/>
        <v>0.55555555555555558</v>
      </c>
      <c r="V20" s="22">
        <v>452</v>
      </c>
      <c r="W20" s="22" t="s">
        <v>86</v>
      </c>
      <c r="X20" s="22" t="s">
        <v>82</v>
      </c>
      <c r="Y20" s="74">
        <v>405</v>
      </c>
      <c r="Z20" s="41"/>
      <c r="AA20" s="1" t="s">
        <v>118</v>
      </c>
      <c r="AB20" s="28" t="s">
        <v>312</v>
      </c>
    </row>
    <row r="21" spans="1:28" x14ac:dyDescent="0.3">
      <c r="A21" s="1" t="s">
        <v>63</v>
      </c>
      <c r="B21" s="1" t="s">
        <v>46</v>
      </c>
      <c r="C21" s="27" t="s">
        <v>136</v>
      </c>
      <c r="D21" s="38">
        <v>11</v>
      </c>
      <c r="E21" s="27" t="s">
        <v>461</v>
      </c>
      <c r="F21" s="27"/>
      <c r="G21" s="27"/>
      <c r="H21" s="27"/>
      <c r="I21" s="27"/>
      <c r="J21" s="27"/>
      <c r="K21" s="27"/>
      <c r="L21" s="87"/>
      <c r="M21" s="27"/>
      <c r="N21" s="27"/>
      <c r="O21" s="39"/>
      <c r="P21" s="39"/>
      <c r="Q21" s="88"/>
      <c r="R21" s="88"/>
      <c r="S21" s="88"/>
      <c r="T21" s="39"/>
      <c r="U21" s="40"/>
      <c r="V21" s="22">
        <v>452</v>
      </c>
      <c r="W21" s="22" t="s">
        <v>86</v>
      </c>
      <c r="X21" s="22" t="s">
        <v>82</v>
      </c>
      <c r="Y21" s="74">
        <v>405</v>
      </c>
      <c r="Z21" s="41"/>
      <c r="AA21" s="1" t="s">
        <v>118</v>
      </c>
      <c r="AB21" s="28" t="s">
        <v>312</v>
      </c>
    </row>
    <row r="22" spans="1:28" x14ac:dyDescent="0.3">
      <c r="A22" s="1" t="s">
        <v>63</v>
      </c>
      <c r="B22" s="1" t="s">
        <v>46</v>
      </c>
      <c r="C22" s="27" t="s">
        <v>123</v>
      </c>
      <c r="D22" s="38">
        <v>24</v>
      </c>
      <c r="E22" s="27">
        <v>19</v>
      </c>
      <c r="F22" s="27">
        <v>1</v>
      </c>
      <c r="G22" s="27">
        <v>4</v>
      </c>
      <c r="H22" s="27"/>
      <c r="I22" s="27"/>
      <c r="J22" s="27">
        <v>0</v>
      </c>
      <c r="K22" s="27">
        <v>0</v>
      </c>
      <c r="L22" s="87"/>
      <c r="M22" s="27">
        <v>2</v>
      </c>
      <c r="N22" s="27">
        <f>SUM(L22:M22)</f>
        <v>2</v>
      </c>
      <c r="O22" s="39">
        <v>0</v>
      </c>
      <c r="P22" s="39">
        <v>5</v>
      </c>
      <c r="Q22" s="88"/>
      <c r="R22" s="88"/>
      <c r="S22" s="88"/>
      <c r="T22" s="39">
        <f>(H22*3)+((F22-H22)*2)+J22</f>
        <v>2</v>
      </c>
      <c r="U22" s="40">
        <f t="shared" si="2"/>
        <v>0.21052631578947367</v>
      </c>
      <c r="V22" s="22">
        <v>452</v>
      </c>
      <c r="W22" s="22" t="s">
        <v>86</v>
      </c>
      <c r="X22" s="22" t="s">
        <v>82</v>
      </c>
      <c r="Y22" s="74">
        <v>405</v>
      </c>
      <c r="Z22" s="41"/>
      <c r="AA22" s="1" t="s">
        <v>118</v>
      </c>
      <c r="AB22" s="28" t="s">
        <v>312</v>
      </c>
    </row>
    <row r="23" spans="1:28" x14ac:dyDescent="0.3">
      <c r="A23" s="1" t="s">
        <v>63</v>
      </c>
      <c r="B23" s="1" t="s">
        <v>46</v>
      </c>
      <c r="C23" s="27" t="s">
        <v>55</v>
      </c>
      <c r="D23" s="38">
        <v>1</v>
      </c>
      <c r="E23" s="27">
        <v>22</v>
      </c>
      <c r="F23" s="27">
        <v>3</v>
      </c>
      <c r="G23" s="27">
        <v>8</v>
      </c>
      <c r="H23" s="27"/>
      <c r="I23" s="27"/>
      <c r="J23" s="27">
        <v>1</v>
      </c>
      <c r="K23" s="27">
        <v>2</v>
      </c>
      <c r="L23" s="87"/>
      <c r="M23" s="27">
        <v>5</v>
      </c>
      <c r="N23" s="27">
        <f>SUM(L23:M23)</f>
        <v>5</v>
      </c>
      <c r="O23" s="39">
        <v>2</v>
      </c>
      <c r="P23" s="39">
        <v>5</v>
      </c>
      <c r="Q23" s="88"/>
      <c r="R23" s="88"/>
      <c r="S23" s="88"/>
      <c r="T23" s="39">
        <f>(H23*3)+((F23-H23)*2)+J23</f>
        <v>7</v>
      </c>
      <c r="U23" s="40">
        <f t="shared" si="2"/>
        <v>0.72727272727272729</v>
      </c>
      <c r="V23" s="22">
        <v>452</v>
      </c>
      <c r="W23" s="22" t="s">
        <v>86</v>
      </c>
      <c r="X23" s="22" t="s">
        <v>82</v>
      </c>
      <c r="Y23" s="74">
        <v>405</v>
      </c>
      <c r="Z23" s="41"/>
      <c r="AA23" s="1" t="s">
        <v>118</v>
      </c>
      <c r="AB23" s="28" t="s">
        <v>312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55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55"/>
      <c r="Q24" s="55">
        <v>7</v>
      </c>
      <c r="R24" s="55">
        <v>24</v>
      </c>
      <c r="S24" s="42"/>
      <c r="T24" s="42"/>
      <c r="U24" s="40" t="str">
        <f>_xlfn.IFNA("",((T24+Q24+N24-R24)+(O24*2))/E24)</f>
        <v/>
      </c>
      <c r="V24" s="22">
        <v>452</v>
      </c>
      <c r="W24" s="22" t="s">
        <v>86</v>
      </c>
      <c r="X24" s="22" t="s">
        <v>82</v>
      </c>
      <c r="Y24" s="74">
        <v>405</v>
      </c>
      <c r="Z24" s="41"/>
      <c r="AA24" s="1" t="s">
        <v>118</v>
      </c>
      <c r="AB24" s="28" t="s">
        <v>312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43</v>
      </c>
      <c r="G25" s="44">
        <f t="shared" si="3"/>
        <v>93</v>
      </c>
      <c r="H25" s="44">
        <f t="shared" si="3"/>
        <v>0</v>
      </c>
      <c r="I25" s="44">
        <f t="shared" si="3"/>
        <v>0</v>
      </c>
      <c r="J25" s="44">
        <f t="shared" si="3"/>
        <v>27</v>
      </c>
      <c r="K25" s="44">
        <f t="shared" si="3"/>
        <v>40</v>
      </c>
      <c r="L25" s="44">
        <f t="shared" si="3"/>
        <v>0</v>
      </c>
      <c r="M25" s="44">
        <f t="shared" si="3"/>
        <v>48</v>
      </c>
      <c r="N25" s="44">
        <f t="shared" si="3"/>
        <v>48</v>
      </c>
      <c r="O25" s="44">
        <f t="shared" si="3"/>
        <v>16</v>
      </c>
      <c r="P25" s="44">
        <f t="shared" si="3"/>
        <v>43</v>
      </c>
      <c r="Q25" s="44">
        <f t="shared" si="3"/>
        <v>7</v>
      </c>
      <c r="R25" s="44">
        <f t="shared" si="3"/>
        <v>24</v>
      </c>
      <c r="S25" s="44">
        <f t="shared" si="3"/>
        <v>0</v>
      </c>
      <c r="T25" s="44">
        <f t="shared" si="3"/>
        <v>113</v>
      </c>
      <c r="U25" s="45">
        <f>((T25+Q25+N25-R25)+(O25*2))/E25</f>
        <v>0.73333333333333328</v>
      </c>
      <c r="V25" s="46">
        <v>452</v>
      </c>
      <c r="W25" s="46" t="s">
        <v>86</v>
      </c>
      <c r="X25" s="46" t="s">
        <v>82</v>
      </c>
      <c r="Y25" s="75">
        <v>405</v>
      </c>
      <c r="Z25" s="47"/>
      <c r="AA25" s="43" t="s">
        <v>118</v>
      </c>
      <c r="AB25" s="81" t="s">
        <v>312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0.46236559139784944</v>
      </c>
      <c r="H26" s="27"/>
      <c r="I26" s="1"/>
      <c r="J26" s="48" t="s">
        <v>42</v>
      </c>
      <c r="K26" s="50">
        <f>J25/K25</f>
        <v>0.67500000000000004</v>
      </c>
      <c r="L26" s="1"/>
      <c r="M26" s="39" t="s">
        <v>43</v>
      </c>
      <c r="N26" s="51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202</v>
      </c>
      <c r="D35" s="38">
        <v>32</v>
      </c>
      <c r="E35" s="27">
        <v>10</v>
      </c>
      <c r="F35" s="27">
        <v>3</v>
      </c>
      <c r="G35" s="27">
        <v>3</v>
      </c>
      <c r="H35" s="27"/>
      <c r="I35" s="27"/>
      <c r="J35" s="27">
        <v>1</v>
      </c>
      <c r="K35" s="27">
        <v>1</v>
      </c>
      <c r="L35" s="87"/>
      <c r="M35" s="27">
        <v>3</v>
      </c>
      <c r="N35" s="27">
        <f>SUM(L35:M35)</f>
        <v>3</v>
      </c>
      <c r="O35" s="27">
        <v>1</v>
      </c>
      <c r="P35" s="55">
        <v>6</v>
      </c>
      <c r="Q35" s="87"/>
      <c r="R35" s="87"/>
      <c r="S35" s="87"/>
      <c r="T35" s="27">
        <f>+(F35*2)+J35</f>
        <v>7</v>
      </c>
      <c r="U35" s="40">
        <f>IFERROR(((T35+Q35+N35-R35)+(O35*2))/E35,"")</f>
        <v>1.2</v>
      </c>
      <c r="V35" s="22">
        <v>452</v>
      </c>
      <c r="W35" s="22" t="s">
        <v>81</v>
      </c>
      <c r="X35" s="22" t="s">
        <v>87</v>
      </c>
      <c r="Y35" s="74">
        <v>405</v>
      </c>
      <c r="Z35" s="41"/>
      <c r="AA35" s="1" t="s">
        <v>200</v>
      </c>
      <c r="AB35" s="28" t="s">
        <v>313</v>
      </c>
    </row>
    <row r="36" spans="1:28" x14ac:dyDescent="0.3">
      <c r="A36" s="1" t="s">
        <v>46</v>
      </c>
      <c r="B36" s="1" t="s">
        <v>63</v>
      </c>
      <c r="C36" s="27" t="s">
        <v>203</v>
      </c>
      <c r="D36" s="38">
        <v>10</v>
      </c>
      <c r="E36" s="27">
        <v>45</v>
      </c>
      <c r="F36" s="27">
        <v>8</v>
      </c>
      <c r="G36" s="27">
        <v>14</v>
      </c>
      <c r="H36" s="27"/>
      <c r="I36" s="27"/>
      <c r="J36" s="27">
        <v>1</v>
      </c>
      <c r="K36" s="27">
        <v>1</v>
      </c>
      <c r="L36" s="87"/>
      <c r="M36" s="27">
        <v>3</v>
      </c>
      <c r="N36" s="27">
        <f>SUM(L36:M36)</f>
        <v>3</v>
      </c>
      <c r="O36" s="39">
        <v>9</v>
      </c>
      <c r="P36" s="39">
        <v>3</v>
      </c>
      <c r="Q36" s="88"/>
      <c r="R36" s="88"/>
      <c r="S36" s="88"/>
      <c r="T36" s="27">
        <f t="shared" ref="T36:T46" si="4">+(F36*2)+J36</f>
        <v>17</v>
      </c>
      <c r="U36" s="40">
        <f t="shared" ref="U36:U46" si="5">IFERROR(((T36+Q36+N36-R36)+(O36*2))/E36,"")</f>
        <v>0.84444444444444444</v>
      </c>
      <c r="V36" s="22">
        <v>452</v>
      </c>
      <c r="W36" s="22" t="s">
        <v>81</v>
      </c>
      <c r="X36" s="22" t="s">
        <v>87</v>
      </c>
      <c r="Y36" s="74">
        <v>405</v>
      </c>
      <c r="Z36" s="41"/>
      <c r="AA36" s="1" t="s">
        <v>200</v>
      </c>
      <c r="AB36" s="28" t="s">
        <v>313</v>
      </c>
    </row>
    <row r="37" spans="1:28" x14ac:dyDescent="0.3">
      <c r="A37" s="1" t="s">
        <v>46</v>
      </c>
      <c r="B37" s="1" t="s">
        <v>63</v>
      </c>
      <c r="C37" s="27" t="s">
        <v>204</v>
      </c>
      <c r="D37" s="38">
        <v>44</v>
      </c>
      <c r="E37" s="27" t="s">
        <v>476</v>
      </c>
      <c r="F37" s="27"/>
      <c r="G37" s="27"/>
      <c r="H37" s="27"/>
      <c r="I37" s="27"/>
      <c r="J37" s="27"/>
      <c r="K37" s="27"/>
      <c r="L37" s="87"/>
      <c r="M37" s="27"/>
      <c r="N37" s="27"/>
      <c r="O37" s="39"/>
      <c r="P37" s="39"/>
      <c r="Q37" s="88"/>
      <c r="R37" s="88"/>
      <c r="S37" s="88"/>
      <c r="T37" s="27"/>
      <c r="U37" s="40" t="str">
        <f t="shared" si="5"/>
        <v/>
      </c>
      <c r="V37" s="22">
        <v>452</v>
      </c>
      <c r="W37" s="22" t="s">
        <v>81</v>
      </c>
      <c r="X37" s="22" t="s">
        <v>87</v>
      </c>
      <c r="Y37" s="74">
        <v>405</v>
      </c>
      <c r="Z37" s="41"/>
      <c r="AA37" s="1" t="s">
        <v>200</v>
      </c>
      <c r="AB37" s="28" t="s">
        <v>313</v>
      </c>
    </row>
    <row r="38" spans="1:28" x14ac:dyDescent="0.3">
      <c r="A38" s="1" t="s">
        <v>46</v>
      </c>
      <c r="B38" s="1" t="s">
        <v>63</v>
      </c>
      <c r="C38" s="27" t="s">
        <v>205</v>
      </c>
      <c r="D38" s="38">
        <v>30</v>
      </c>
      <c r="E38" s="27">
        <v>37</v>
      </c>
      <c r="F38" s="27">
        <v>6</v>
      </c>
      <c r="G38" s="27">
        <v>12</v>
      </c>
      <c r="H38" s="27"/>
      <c r="I38" s="27"/>
      <c r="J38" s="27">
        <v>14</v>
      </c>
      <c r="K38" s="27">
        <v>18</v>
      </c>
      <c r="L38" s="87"/>
      <c r="M38" s="27">
        <v>15</v>
      </c>
      <c r="N38" s="27">
        <f>SUM(L38:M38)</f>
        <v>15</v>
      </c>
      <c r="O38" s="39">
        <v>3</v>
      </c>
      <c r="P38" s="39">
        <v>3</v>
      </c>
      <c r="Q38" s="88"/>
      <c r="R38" s="88"/>
      <c r="S38" s="88"/>
      <c r="T38" s="27">
        <f t="shared" si="4"/>
        <v>26</v>
      </c>
      <c r="U38" s="40">
        <f t="shared" si="5"/>
        <v>1.2702702702702702</v>
      </c>
      <c r="V38" s="22">
        <v>452</v>
      </c>
      <c r="W38" s="22" t="s">
        <v>81</v>
      </c>
      <c r="X38" s="22" t="s">
        <v>87</v>
      </c>
      <c r="Y38" s="74">
        <v>405</v>
      </c>
      <c r="Z38" s="41"/>
      <c r="AA38" s="1" t="s">
        <v>200</v>
      </c>
      <c r="AB38" s="28" t="s">
        <v>313</v>
      </c>
    </row>
    <row r="39" spans="1:28" x14ac:dyDescent="0.3">
      <c r="A39" s="1" t="s">
        <v>46</v>
      </c>
      <c r="B39" s="1" t="s">
        <v>63</v>
      </c>
      <c r="C39" s="27" t="s">
        <v>206</v>
      </c>
      <c r="D39" s="38">
        <v>11</v>
      </c>
      <c r="E39" s="27" t="s">
        <v>476</v>
      </c>
      <c r="F39" s="27"/>
      <c r="G39" s="27"/>
      <c r="H39" s="27"/>
      <c r="I39" s="27"/>
      <c r="J39" s="27"/>
      <c r="K39" s="27"/>
      <c r="L39" s="87"/>
      <c r="M39" s="27"/>
      <c r="N39" s="27"/>
      <c r="O39" s="39"/>
      <c r="P39" s="39"/>
      <c r="Q39" s="88"/>
      <c r="R39" s="88"/>
      <c r="S39" s="88"/>
      <c r="T39" s="27"/>
      <c r="U39" s="40"/>
      <c r="V39" s="22">
        <v>452</v>
      </c>
      <c r="W39" s="22" t="s">
        <v>81</v>
      </c>
      <c r="X39" s="22" t="s">
        <v>87</v>
      </c>
      <c r="Y39" s="74">
        <v>405</v>
      </c>
      <c r="Z39" s="41"/>
      <c r="AA39" s="1" t="s">
        <v>200</v>
      </c>
      <c r="AB39" s="28" t="s">
        <v>313</v>
      </c>
    </row>
    <row r="40" spans="1:28" x14ac:dyDescent="0.3">
      <c r="A40" s="1" t="s">
        <v>46</v>
      </c>
      <c r="B40" s="1" t="s">
        <v>63</v>
      </c>
      <c r="C40" s="27" t="s">
        <v>208</v>
      </c>
      <c r="D40" s="38">
        <v>31</v>
      </c>
      <c r="E40" s="27">
        <v>35</v>
      </c>
      <c r="F40" s="27">
        <v>7</v>
      </c>
      <c r="G40" s="27">
        <v>14</v>
      </c>
      <c r="H40" s="27"/>
      <c r="I40" s="27"/>
      <c r="J40" s="27">
        <v>7</v>
      </c>
      <c r="K40" s="27">
        <v>9</v>
      </c>
      <c r="L40" s="87"/>
      <c r="M40" s="27">
        <v>10</v>
      </c>
      <c r="N40" s="27">
        <f t="shared" ref="N40:N46" si="6">SUM(L40:M40)</f>
        <v>10</v>
      </c>
      <c r="O40" s="39">
        <v>2</v>
      </c>
      <c r="P40" s="39">
        <v>3</v>
      </c>
      <c r="Q40" s="88"/>
      <c r="R40" s="88"/>
      <c r="S40" s="88"/>
      <c r="T40" s="27">
        <f t="shared" si="4"/>
        <v>21</v>
      </c>
      <c r="U40" s="40">
        <f t="shared" si="5"/>
        <v>1</v>
      </c>
      <c r="V40" s="22">
        <v>452</v>
      </c>
      <c r="W40" s="22" t="s">
        <v>81</v>
      </c>
      <c r="X40" s="22" t="s">
        <v>87</v>
      </c>
      <c r="Y40" s="74">
        <v>405</v>
      </c>
      <c r="Z40" s="41"/>
      <c r="AA40" s="1" t="s">
        <v>200</v>
      </c>
      <c r="AB40" s="28" t="s">
        <v>313</v>
      </c>
    </row>
    <row r="41" spans="1:28" x14ac:dyDescent="0.3">
      <c r="A41" s="1" t="s">
        <v>46</v>
      </c>
      <c r="B41" s="1" t="s">
        <v>63</v>
      </c>
      <c r="C41" s="27" t="s">
        <v>209</v>
      </c>
      <c r="D41" s="38">
        <v>33</v>
      </c>
      <c r="E41" s="27">
        <v>38</v>
      </c>
      <c r="F41" s="27">
        <v>4</v>
      </c>
      <c r="G41" s="27">
        <v>8</v>
      </c>
      <c r="H41" s="27"/>
      <c r="I41" s="27"/>
      <c r="J41" s="27">
        <v>6</v>
      </c>
      <c r="K41" s="27">
        <v>6</v>
      </c>
      <c r="L41" s="87"/>
      <c r="M41" s="27">
        <v>4</v>
      </c>
      <c r="N41" s="27">
        <f t="shared" si="6"/>
        <v>4</v>
      </c>
      <c r="O41" s="39">
        <v>2</v>
      </c>
      <c r="P41" s="39">
        <v>4</v>
      </c>
      <c r="Q41" s="88"/>
      <c r="R41" s="88"/>
      <c r="S41" s="88"/>
      <c r="T41" s="27">
        <f t="shared" si="4"/>
        <v>14</v>
      </c>
      <c r="U41" s="40">
        <f t="shared" si="5"/>
        <v>0.57894736842105265</v>
      </c>
      <c r="V41" s="22">
        <v>452</v>
      </c>
      <c r="W41" s="22" t="s">
        <v>81</v>
      </c>
      <c r="X41" s="22" t="s">
        <v>87</v>
      </c>
      <c r="Y41" s="74">
        <v>405</v>
      </c>
      <c r="Z41" s="41"/>
      <c r="AA41" s="1" t="s">
        <v>200</v>
      </c>
      <c r="AB41" s="28" t="s">
        <v>313</v>
      </c>
    </row>
    <row r="42" spans="1:28" x14ac:dyDescent="0.3">
      <c r="A42" s="1" t="s">
        <v>46</v>
      </c>
      <c r="B42" s="1" t="s">
        <v>63</v>
      </c>
      <c r="C42" s="27" t="s">
        <v>57</v>
      </c>
      <c r="D42" s="38">
        <v>34</v>
      </c>
      <c r="E42" s="27">
        <v>1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7"/>
      <c r="M42" s="27">
        <v>0</v>
      </c>
      <c r="N42" s="27">
        <f t="shared" si="6"/>
        <v>0</v>
      </c>
      <c r="O42" s="39">
        <v>0</v>
      </c>
      <c r="P42" s="39">
        <v>0</v>
      </c>
      <c r="Q42" s="88"/>
      <c r="R42" s="88"/>
      <c r="S42" s="88"/>
      <c r="T42" s="27">
        <f t="shared" si="4"/>
        <v>0</v>
      </c>
      <c r="U42" s="40">
        <f t="shared" si="5"/>
        <v>0</v>
      </c>
      <c r="V42" s="22">
        <v>452</v>
      </c>
      <c r="W42" s="22" t="s">
        <v>81</v>
      </c>
      <c r="X42" s="22" t="s">
        <v>87</v>
      </c>
      <c r="Y42" s="74">
        <v>405</v>
      </c>
      <c r="Z42" s="41"/>
      <c r="AA42" s="1" t="s">
        <v>200</v>
      </c>
      <c r="AB42" s="28" t="s">
        <v>313</v>
      </c>
    </row>
    <row r="43" spans="1:28" x14ac:dyDescent="0.3">
      <c r="A43" s="1" t="s">
        <v>46</v>
      </c>
      <c r="B43" s="1" t="s">
        <v>63</v>
      </c>
      <c r="C43" s="27" t="s">
        <v>210</v>
      </c>
      <c r="D43" s="38">
        <v>23</v>
      </c>
      <c r="E43" s="27">
        <v>42</v>
      </c>
      <c r="F43" s="27">
        <v>6</v>
      </c>
      <c r="G43" s="27">
        <v>14</v>
      </c>
      <c r="H43" s="27"/>
      <c r="I43" s="27"/>
      <c r="J43" s="27">
        <v>17</v>
      </c>
      <c r="K43" s="27">
        <v>23</v>
      </c>
      <c r="L43" s="87"/>
      <c r="M43" s="27">
        <v>4</v>
      </c>
      <c r="N43" s="27">
        <f t="shared" si="6"/>
        <v>4</v>
      </c>
      <c r="O43" s="39">
        <v>7</v>
      </c>
      <c r="P43" s="39">
        <v>4</v>
      </c>
      <c r="Q43" s="88"/>
      <c r="R43" s="88"/>
      <c r="S43" s="88"/>
      <c r="T43" s="27">
        <f t="shared" si="4"/>
        <v>29</v>
      </c>
      <c r="U43" s="40">
        <f t="shared" si="5"/>
        <v>1.1190476190476191</v>
      </c>
      <c r="V43" s="22">
        <v>452</v>
      </c>
      <c r="W43" s="22" t="s">
        <v>81</v>
      </c>
      <c r="X43" s="22" t="s">
        <v>87</v>
      </c>
      <c r="Y43" s="74">
        <v>405</v>
      </c>
      <c r="Z43" s="41"/>
      <c r="AA43" s="1" t="s">
        <v>200</v>
      </c>
      <c r="AB43" s="28" t="s">
        <v>313</v>
      </c>
    </row>
    <row r="44" spans="1:28" x14ac:dyDescent="0.3">
      <c r="A44" s="1" t="s">
        <v>46</v>
      </c>
      <c r="B44" s="1" t="s">
        <v>63</v>
      </c>
      <c r="C44" s="27" t="s">
        <v>413</v>
      </c>
      <c r="D44" s="38">
        <v>15</v>
      </c>
      <c r="E44" s="27">
        <v>4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87"/>
      <c r="M44" s="27">
        <v>1</v>
      </c>
      <c r="N44" s="27">
        <f t="shared" si="6"/>
        <v>1</v>
      </c>
      <c r="O44" s="39">
        <v>0</v>
      </c>
      <c r="P44" s="39">
        <v>1</v>
      </c>
      <c r="Q44" s="88"/>
      <c r="R44" s="88"/>
      <c r="S44" s="88"/>
      <c r="T44" s="27">
        <f t="shared" si="4"/>
        <v>0</v>
      </c>
      <c r="U44" s="40">
        <f t="shared" si="5"/>
        <v>0.25</v>
      </c>
      <c r="V44" s="22">
        <v>452</v>
      </c>
      <c r="W44" s="22" t="s">
        <v>81</v>
      </c>
      <c r="X44" s="22" t="s">
        <v>87</v>
      </c>
      <c r="Y44" s="74">
        <v>405</v>
      </c>
      <c r="Z44" s="41"/>
      <c r="AA44" s="1" t="s">
        <v>200</v>
      </c>
      <c r="AB44" s="28" t="s">
        <v>313</v>
      </c>
    </row>
    <row r="45" spans="1:28" x14ac:dyDescent="0.3">
      <c r="A45" s="1" t="s">
        <v>46</v>
      </c>
      <c r="B45" s="1" t="s">
        <v>63</v>
      </c>
      <c r="C45" s="27" t="s">
        <v>211</v>
      </c>
      <c r="D45" s="38">
        <v>22</v>
      </c>
      <c r="E45" s="27">
        <v>23</v>
      </c>
      <c r="F45" s="27">
        <v>4</v>
      </c>
      <c r="G45" s="27">
        <v>6</v>
      </c>
      <c r="H45" s="27"/>
      <c r="I45" s="27"/>
      <c r="J45" s="27">
        <v>3</v>
      </c>
      <c r="K45" s="27">
        <v>4</v>
      </c>
      <c r="L45" s="87"/>
      <c r="M45" s="27">
        <v>4</v>
      </c>
      <c r="N45" s="27">
        <f t="shared" si="6"/>
        <v>4</v>
      </c>
      <c r="O45" s="39">
        <v>1</v>
      </c>
      <c r="P45" s="39">
        <v>4</v>
      </c>
      <c r="Q45" s="88"/>
      <c r="R45" s="88"/>
      <c r="S45" s="88"/>
      <c r="T45" s="27">
        <f t="shared" si="4"/>
        <v>11</v>
      </c>
      <c r="U45" s="40">
        <f t="shared" si="5"/>
        <v>0.73913043478260865</v>
      </c>
      <c r="V45" s="22">
        <v>452</v>
      </c>
      <c r="W45" s="22" t="s">
        <v>81</v>
      </c>
      <c r="X45" s="22" t="s">
        <v>87</v>
      </c>
      <c r="Y45" s="74">
        <v>405</v>
      </c>
      <c r="Z45" s="41"/>
      <c r="AA45" s="1" t="s">
        <v>200</v>
      </c>
      <c r="AB45" s="28" t="s">
        <v>313</v>
      </c>
    </row>
    <row r="46" spans="1:28" x14ac:dyDescent="0.3">
      <c r="A46" s="1" t="s">
        <v>46</v>
      </c>
      <c r="B46" s="1" t="s">
        <v>63</v>
      </c>
      <c r="C46" s="27" t="s">
        <v>444</v>
      </c>
      <c r="D46" s="56"/>
      <c r="E46" s="27">
        <v>5</v>
      </c>
      <c r="F46" s="27">
        <v>0</v>
      </c>
      <c r="G46" s="27">
        <v>1</v>
      </c>
      <c r="H46" s="27"/>
      <c r="I46" s="27"/>
      <c r="J46" s="27">
        <v>1</v>
      </c>
      <c r="K46" s="27">
        <v>3</v>
      </c>
      <c r="L46" s="87"/>
      <c r="M46" s="27">
        <v>2</v>
      </c>
      <c r="N46" s="27">
        <f t="shared" si="6"/>
        <v>2</v>
      </c>
      <c r="O46" s="39">
        <v>2</v>
      </c>
      <c r="P46" s="39">
        <v>0</v>
      </c>
      <c r="Q46" s="88"/>
      <c r="R46" s="88"/>
      <c r="S46" s="88"/>
      <c r="T46" s="27">
        <f t="shared" si="4"/>
        <v>1</v>
      </c>
      <c r="U46" s="40">
        <f t="shared" si="5"/>
        <v>1.4</v>
      </c>
      <c r="V46" s="22">
        <v>452</v>
      </c>
      <c r="W46" s="22" t="s">
        <v>81</v>
      </c>
      <c r="X46" s="22" t="s">
        <v>87</v>
      </c>
      <c r="Y46" s="74">
        <v>405</v>
      </c>
      <c r="Z46" s="41"/>
      <c r="AA46" s="1" t="s">
        <v>200</v>
      </c>
      <c r="AB46" s="28" t="s">
        <v>313</v>
      </c>
    </row>
    <row r="47" spans="1:28" x14ac:dyDescent="0.3">
      <c r="A47" s="1" t="s">
        <v>46</v>
      </c>
      <c r="B47" s="1" t="s">
        <v>63</v>
      </c>
      <c r="C47" s="55" t="s">
        <v>39</v>
      </c>
      <c r="D47" s="1"/>
      <c r="E47" s="55"/>
      <c r="F47" s="42"/>
      <c r="G47" s="42"/>
      <c r="H47" s="42"/>
      <c r="I47" s="42"/>
      <c r="J47" s="42"/>
      <c r="K47" s="55"/>
      <c r="L47" s="42"/>
      <c r="M47" s="42"/>
      <c r="N47" s="27"/>
      <c r="O47" s="55"/>
      <c r="P47" s="55"/>
      <c r="Q47" s="55"/>
      <c r="R47" s="55">
        <v>22</v>
      </c>
      <c r="S47" s="42"/>
      <c r="T47" s="27"/>
      <c r="U47" s="40" t="str">
        <f>_xlfn.IFNA("",((T47+Q47+N47-R47)+(O47*2))/E47)</f>
        <v/>
      </c>
      <c r="V47" s="22">
        <v>452</v>
      </c>
      <c r="W47" s="22" t="s">
        <v>81</v>
      </c>
      <c r="X47" s="22" t="s">
        <v>87</v>
      </c>
      <c r="Y47" s="74">
        <v>405</v>
      </c>
      <c r="Z47" s="41"/>
      <c r="AA47" s="1" t="s">
        <v>200</v>
      </c>
      <c r="AB47" s="28" t="s">
        <v>313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38</v>
      </c>
      <c r="G48" s="44">
        <f t="shared" si="7"/>
        <v>75</v>
      </c>
      <c r="H48" s="44">
        <f t="shared" si="7"/>
        <v>0</v>
      </c>
      <c r="I48" s="44">
        <f t="shared" si="7"/>
        <v>0</v>
      </c>
      <c r="J48" s="44">
        <f t="shared" si="7"/>
        <v>50</v>
      </c>
      <c r="K48" s="44">
        <f t="shared" si="7"/>
        <v>65</v>
      </c>
      <c r="L48" s="44">
        <f t="shared" si="7"/>
        <v>0</v>
      </c>
      <c r="M48" s="44">
        <f t="shared" si="7"/>
        <v>46</v>
      </c>
      <c r="N48" s="44">
        <f t="shared" si="7"/>
        <v>46</v>
      </c>
      <c r="O48" s="44">
        <f t="shared" si="7"/>
        <v>27</v>
      </c>
      <c r="P48" s="44">
        <f t="shared" si="7"/>
        <v>28</v>
      </c>
      <c r="Q48" s="44">
        <f t="shared" si="7"/>
        <v>0</v>
      </c>
      <c r="R48" s="44">
        <f t="shared" si="7"/>
        <v>22</v>
      </c>
      <c r="S48" s="44">
        <f t="shared" si="7"/>
        <v>0</v>
      </c>
      <c r="T48" s="44">
        <f t="shared" si="7"/>
        <v>126</v>
      </c>
      <c r="U48" s="45">
        <f>((T48+Q48+N48-R48)+(O48*2))/E48</f>
        <v>0.85</v>
      </c>
      <c r="V48" s="46">
        <v>452</v>
      </c>
      <c r="W48" s="46" t="s">
        <v>81</v>
      </c>
      <c r="X48" s="46" t="s">
        <v>87</v>
      </c>
      <c r="Y48" s="75">
        <v>405</v>
      </c>
      <c r="Z48" s="61" t="s">
        <v>458</v>
      </c>
      <c r="AA48" s="43" t="s">
        <v>200</v>
      </c>
      <c r="AB48" s="78" t="s">
        <v>313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0.50666666666666671</v>
      </c>
      <c r="H49" s="27"/>
      <c r="I49" s="1"/>
      <c r="J49" s="48" t="s">
        <v>42</v>
      </c>
      <c r="K49" s="50">
        <f>J48/K48</f>
        <v>0.76923076923076927</v>
      </c>
      <c r="L49" s="1"/>
      <c r="M49" s="39" t="s">
        <v>43</v>
      </c>
      <c r="N49" s="51">
        <v>12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t="s">
        <v>459</v>
      </c>
      <c r="E51" s="1"/>
      <c r="F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0155-0EB1-4FFC-928A-1CBF71081037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133</v>
      </c>
      <c r="K4" s="16" t="s">
        <v>45</v>
      </c>
      <c r="L4" s="17"/>
      <c r="M4" s="18"/>
      <c r="N4" s="19">
        <v>16</v>
      </c>
      <c r="O4" s="19">
        <v>30</v>
      </c>
      <c r="P4" s="19">
        <v>36</v>
      </c>
      <c r="Q4" s="19">
        <v>33</v>
      </c>
      <c r="R4" s="19">
        <v>13</v>
      </c>
      <c r="S4" s="21">
        <f>SUM(N4:R4)</f>
        <v>128</v>
      </c>
      <c r="T4" s="22">
        <v>458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134</v>
      </c>
      <c r="K5" s="16" t="s">
        <v>60</v>
      </c>
      <c r="L5" s="17"/>
      <c r="M5" s="18"/>
      <c r="N5" s="19">
        <v>25</v>
      </c>
      <c r="O5" s="19">
        <v>25</v>
      </c>
      <c r="P5" s="19">
        <v>35</v>
      </c>
      <c r="Q5" s="19">
        <v>30</v>
      </c>
      <c r="R5" s="19">
        <v>14</v>
      </c>
      <c r="S5" s="21">
        <f>SUM(N5:R5)</f>
        <v>129</v>
      </c>
      <c r="T5" s="22">
        <v>458</v>
      </c>
      <c r="U5" s="1"/>
      <c r="V5" s="1"/>
      <c r="W5" s="1"/>
    </row>
    <row r="6" spans="1:28" x14ac:dyDescent="0.3">
      <c r="C6" s="23">
        <v>2880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131</v>
      </c>
      <c r="D7" s="7" t="s">
        <v>8</v>
      </c>
      <c r="G7" s="1"/>
      <c r="S7" s="1"/>
      <c r="T7" s="25" t="s">
        <v>9</v>
      </c>
      <c r="U7" s="1"/>
      <c r="V7" s="26">
        <v>458</v>
      </c>
      <c r="W7" s="1"/>
    </row>
    <row r="8" spans="1:28" x14ac:dyDescent="0.3">
      <c r="B8" s="1"/>
      <c r="C8" s="24" t="s">
        <v>132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0.12638888888888888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117</v>
      </c>
      <c r="D13" s="38">
        <v>44</v>
      </c>
      <c r="E13" s="27">
        <v>43</v>
      </c>
      <c r="F13" s="27">
        <v>11</v>
      </c>
      <c r="G13" s="27">
        <v>27</v>
      </c>
      <c r="H13" s="27"/>
      <c r="I13" s="27"/>
      <c r="J13" s="27">
        <v>13</v>
      </c>
      <c r="K13" s="27">
        <v>18</v>
      </c>
      <c r="L13" s="27">
        <v>1</v>
      </c>
      <c r="M13" s="27">
        <v>5</v>
      </c>
      <c r="N13" s="27">
        <f>SUM(L13:M13)</f>
        <v>6</v>
      </c>
      <c r="O13" s="27">
        <v>0</v>
      </c>
      <c r="P13" s="39">
        <v>3</v>
      </c>
      <c r="Q13" s="27">
        <v>0</v>
      </c>
      <c r="R13" s="27">
        <v>2</v>
      </c>
      <c r="S13" s="27">
        <v>0</v>
      </c>
      <c r="T13" s="27">
        <f>+(F13*2)+J13</f>
        <v>35</v>
      </c>
      <c r="U13" s="40">
        <f>IFERROR(((T13+Q13+N13-R13)+(O13*2))/E13,"")</f>
        <v>0.90697674418604646</v>
      </c>
      <c r="V13" s="22">
        <v>458</v>
      </c>
      <c r="W13" s="22" t="s">
        <v>81</v>
      </c>
      <c r="X13" s="22" t="s">
        <v>82</v>
      </c>
      <c r="Y13" s="74">
        <v>2880</v>
      </c>
      <c r="Z13" s="36" t="s">
        <v>2</v>
      </c>
      <c r="AA13" s="1" t="s">
        <v>118</v>
      </c>
      <c r="AB13" s="28" t="s">
        <v>135</v>
      </c>
    </row>
    <row r="14" spans="1:28" x14ac:dyDescent="0.3">
      <c r="A14" s="1" t="s">
        <v>59</v>
      </c>
      <c r="B14" s="1" t="s">
        <v>46</v>
      </c>
      <c r="C14" s="27" t="s">
        <v>120</v>
      </c>
      <c r="D14" s="38">
        <v>51</v>
      </c>
      <c r="E14" s="27">
        <v>26</v>
      </c>
      <c r="F14" s="27">
        <v>2</v>
      </c>
      <c r="G14" s="27">
        <v>5</v>
      </c>
      <c r="H14" s="27"/>
      <c r="I14" s="27"/>
      <c r="J14" s="27">
        <v>2</v>
      </c>
      <c r="K14" s="27">
        <v>5</v>
      </c>
      <c r="L14" s="27">
        <v>2</v>
      </c>
      <c r="M14" s="27">
        <v>6</v>
      </c>
      <c r="N14" s="27">
        <f t="shared" ref="N14:N19" si="0">SUM(L14:M14)</f>
        <v>8</v>
      </c>
      <c r="O14" s="39">
        <v>0</v>
      </c>
      <c r="P14" s="39">
        <v>5</v>
      </c>
      <c r="Q14" s="39">
        <v>0</v>
      </c>
      <c r="R14" s="39">
        <v>1</v>
      </c>
      <c r="S14" s="39">
        <v>0</v>
      </c>
      <c r="T14" s="27">
        <f t="shared" ref="T14:T23" si="1">+(F14*2)+J14</f>
        <v>6</v>
      </c>
      <c r="U14" s="40">
        <f t="shared" ref="U14:U23" si="2">IFERROR(((T14+Q14+N14-R14)+(O14*2))/E14,"")</f>
        <v>0.5</v>
      </c>
      <c r="V14" s="22">
        <v>458</v>
      </c>
      <c r="W14" s="22" t="s">
        <v>81</v>
      </c>
      <c r="X14" s="22" t="s">
        <v>82</v>
      </c>
      <c r="Y14" s="74">
        <v>2880</v>
      </c>
      <c r="Z14" s="36" t="s">
        <v>2</v>
      </c>
      <c r="AA14" s="1" t="s">
        <v>118</v>
      </c>
      <c r="AB14" s="28" t="s">
        <v>135</v>
      </c>
    </row>
    <row r="15" spans="1:28" x14ac:dyDescent="0.3">
      <c r="A15" s="1" t="s">
        <v>59</v>
      </c>
      <c r="B15" s="1" t="s">
        <v>46</v>
      </c>
      <c r="C15" s="27" t="s">
        <v>47</v>
      </c>
      <c r="D15" s="38">
        <v>50</v>
      </c>
      <c r="E15" s="27">
        <v>40</v>
      </c>
      <c r="F15" s="27">
        <v>5</v>
      </c>
      <c r="G15" s="27">
        <v>9</v>
      </c>
      <c r="H15" s="27"/>
      <c r="I15" s="27"/>
      <c r="J15" s="27">
        <v>9</v>
      </c>
      <c r="K15" s="27">
        <v>18</v>
      </c>
      <c r="L15" s="27">
        <v>7</v>
      </c>
      <c r="M15" s="27">
        <v>7</v>
      </c>
      <c r="N15" s="27">
        <f t="shared" si="0"/>
        <v>14</v>
      </c>
      <c r="O15" s="39">
        <v>0</v>
      </c>
      <c r="P15" s="39">
        <v>2</v>
      </c>
      <c r="Q15" s="39">
        <v>2</v>
      </c>
      <c r="R15" s="39">
        <v>1</v>
      </c>
      <c r="S15" s="39">
        <v>0</v>
      </c>
      <c r="T15" s="27">
        <f t="shared" si="1"/>
        <v>19</v>
      </c>
      <c r="U15" s="40">
        <f t="shared" si="2"/>
        <v>0.85</v>
      </c>
      <c r="V15" s="22">
        <v>458</v>
      </c>
      <c r="W15" s="22" t="s">
        <v>81</v>
      </c>
      <c r="X15" s="22" t="s">
        <v>82</v>
      </c>
      <c r="Y15" s="74">
        <v>2880</v>
      </c>
      <c r="Z15" s="36" t="s">
        <v>2</v>
      </c>
      <c r="AA15" s="1" t="s">
        <v>118</v>
      </c>
      <c r="AB15" s="28" t="s">
        <v>135</v>
      </c>
    </row>
    <row r="16" spans="1:28" x14ac:dyDescent="0.3">
      <c r="A16" s="1" t="s">
        <v>59</v>
      </c>
      <c r="B16" s="1" t="s">
        <v>46</v>
      </c>
      <c r="C16" s="27" t="s">
        <v>121</v>
      </c>
      <c r="D16" s="38">
        <v>32</v>
      </c>
      <c r="E16" s="27">
        <v>5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1</v>
      </c>
      <c r="P16" s="39">
        <v>0</v>
      </c>
      <c r="Q16" s="39">
        <v>0</v>
      </c>
      <c r="R16" s="39">
        <v>3</v>
      </c>
      <c r="S16" s="39">
        <v>0</v>
      </c>
      <c r="T16" s="27">
        <f t="shared" si="1"/>
        <v>0</v>
      </c>
      <c r="U16" s="90">
        <f t="shared" si="2"/>
        <v>-0.2</v>
      </c>
      <c r="V16" s="22">
        <v>458</v>
      </c>
      <c r="W16" s="22" t="s">
        <v>81</v>
      </c>
      <c r="X16" s="22" t="s">
        <v>82</v>
      </c>
      <c r="Y16" s="74">
        <v>2880</v>
      </c>
      <c r="Z16" s="36" t="s">
        <v>2</v>
      </c>
      <c r="AA16" s="1" t="s">
        <v>118</v>
      </c>
      <c r="AB16" s="28" t="s">
        <v>135</v>
      </c>
    </row>
    <row r="17" spans="1:28" x14ac:dyDescent="0.3">
      <c r="A17" s="1" t="s">
        <v>59</v>
      </c>
      <c r="B17" s="1" t="s">
        <v>46</v>
      </c>
      <c r="C17" s="27" t="s">
        <v>50</v>
      </c>
      <c r="D17" s="38">
        <v>43</v>
      </c>
      <c r="E17" s="27">
        <v>36</v>
      </c>
      <c r="F17" s="27">
        <v>8</v>
      </c>
      <c r="G17" s="27">
        <v>15</v>
      </c>
      <c r="H17" s="27"/>
      <c r="I17" s="27"/>
      <c r="J17" s="27">
        <v>0</v>
      </c>
      <c r="K17" s="27">
        <v>0</v>
      </c>
      <c r="L17" s="27">
        <v>2</v>
      </c>
      <c r="M17" s="27">
        <v>3</v>
      </c>
      <c r="N17" s="27">
        <f t="shared" si="0"/>
        <v>5</v>
      </c>
      <c r="O17" s="39">
        <v>1</v>
      </c>
      <c r="P17" s="39">
        <v>3</v>
      </c>
      <c r="Q17" s="39">
        <v>1</v>
      </c>
      <c r="R17" s="39">
        <v>2</v>
      </c>
      <c r="S17" s="39">
        <v>0</v>
      </c>
      <c r="T17" s="27">
        <f t="shared" si="1"/>
        <v>16</v>
      </c>
      <c r="U17" s="40">
        <f t="shared" si="2"/>
        <v>0.61111111111111116</v>
      </c>
      <c r="V17" s="22">
        <v>458</v>
      </c>
      <c r="W17" s="22" t="s">
        <v>81</v>
      </c>
      <c r="X17" s="22" t="s">
        <v>82</v>
      </c>
      <c r="Y17" s="74">
        <v>2880</v>
      </c>
      <c r="Z17" s="36" t="s">
        <v>2</v>
      </c>
      <c r="AA17" s="1" t="s">
        <v>118</v>
      </c>
      <c r="AB17" s="28" t="s">
        <v>135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10</v>
      </c>
      <c r="E18" s="27">
        <v>36</v>
      </c>
      <c r="F18" s="27">
        <v>12</v>
      </c>
      <c r="G18" s="27">
        <v>25</v>
      </c>
      <c r="H18" s="27"/>
      <c r="I18" s="27"/>
      <c r="J18" s="27">
        <v>10</v>
      </c>
      <c r="K18" s="27">
        <v>18</v>
      </c>
      <c r="L18" s="27">
        <v>5</v>
      </c>
      <c r="M18" s="27">
        <v>2</v>
      </c>
      <c r="N18" s="27">
        <f t="shared" si="0"/>
        <v>7</v>
      </c>
      <c r="O18" s="39">
        <v>7</v>
      </c>
      <c r="P18" s="39">
        <v>5</v>
      </c>
      <c r="Q18" s="39">
        <v>1</v>
      </c>
      <c r="R18" s="39">
        <v>2</v>
      </c>
      <c r="S18" s="39">
        <v>0</v>
      </c>
      <c r="T18" s="27">
        <f t="shared" si="1"/>
        <v>34</v>
      </c>
      <c r="U18" s="40">
        <f t="shared" si="2"/>
        <v>1.5</v>
      </c>
      <c r="V18" s="22">
        <v>458</v>
      </c>
      <c r="W18" s="22" t="s">
        <v>81</v>
      </c>
      <c r="X18" s="22" t="s">
        <v>82</v>
      </c>
      <c r="Y18" s="74">
        <v>2880</v>
      </c>
      <c r="Z18" s="36" t="s">
        <v>2</v>
      </c>
      <c r="AA18" s="1" t="s">
        <v>118</v>
      </c>
      <c r="AB18" s="28" t="s">
        <v>135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>
        <v>32</v>
      </c>
      <c r="F19" s="27">
        <v>3</v>
      </c>
      <c r="G19" s="27">
        <v>6</v>
      </c>
      <c r="H19" s="27"/>
      <c r="I19" s="27"/>
      <c r="J19" s="27">
        <v>7</v>
      </c>
      <c r="K19" s="27">
        <v>10</v>
      </c>
      <c r="L19" s="27">
        <v>1</v>
      </c>
      <c r="M19" s="27">
        <v>4</v>
      </c>
      <c r="N19" s="27">
        <f t="shared" si="0"/>
        <v>5</v>
      </c>
      <c r="O19" s="39">
        <v>7</v>
      </c>
      <c r="P19" s="55">
        <v>6</v>
      </c>
      <c r="Q19" s="39">
        <v>2</v>
      </c>
      <c r="R19" s="39">
        <v>5</v>
      </c>
      <c r="S19" s="39">
        <v>0</v>
      </c>
      <c r="T19" s="27">
        <f t="shared" si="1"/>
        <v>13</v>
      </c>
      <c r="U19" s="40">
        <f t="shared" si="2"/>
        <v>0.90625</v>
      </c>
      <c r="V19" s="22">
        <v>458</v>
      </c>
      <c r="W19" s="22" t="s">
        <v>81</v>
      </c>
      <c r="X19" s="22" t="s">
        <v>82</v>
      </c>
      <c r="Y19" s="74">
        <v>2880</v>
      </c>
      <c r="Z19" s="36" t="s">
        <v>2</v>
      </c>
      <c r="AA19" s="1" t="s">
        <v>118</v>
      </c>
      <c r="AB19" s="28" t="s">
        <v>135</v>
      </c>
    </row>
    <row r="20" spans="1:28" x14ac:dyDescent="0.3">
      <c r="A20" s="1" t="s">
        <v>59</v>
      </c>
      <c r="B20" s="1" t="s">
        <v>46</v>
      </c>
      <c r="C20" s="27" t="s">
        <v>122</v>
      </c>
      <c r="D20" s="38">
        <v>40</v>
      </c>
      <c r="E20" s="27">
        <v>3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>SUM(L20:M20)</f>
        <v>0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27">
        <f t="shared" si="1"/>
        <v>0</v>
      </c>
      <c r="U20" s="40">
        <f t="shared" si="2"/>
        <v>0</v>
      </c>
      <c r="V20" s="22">
        <v>458</v>
      </c>
      <c r="W20" s="22" t="s">
        <v>81</v>
      </c>
      <c r="X20" s="22" t="s">
        <v>82</v>
      </c>
      <c r="Y20" s="74">
        <v>2880</v>
      </c>
      <c r="Z20" s="36" t="s">
        <v>2</v>
      </c>
      <c r="AA20" s="1" t="s">
        <v>118</v>
      </c>
      <c r="AB20" s="28" t="s">
        <v>135</v>
      </c>
    </row>
    <row r="21" spans="1:28" x14ac:dyDescent="0.3">
      <c r="A21" s="1" t="s">
        <v>59</v>
      </c>
      <c r="B21" s="1" t="s">
        <v>46</v>
      </c>
      <c r="C21" s="27" t="s">
        <v>136</v>
      </c>
      <c r="D21" s="38">
        <v>11</v>
      </c>
      <c r="E21" s="27">
        <v>12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1</v>
      </c>
      <c r="M21" s="27">
        <v>2</v>
      </c>
      <c r="N21" s="27">
        <f>SUM(L21:M21)</f>
        <v>3</v>
      </c>
      <c r="O21" s="39">
        <v>0</v>
      </c>
      <c r="P21" s="39">
        <v>1</v>
      </c>
      <c r="Q21" s="39">
        <v>0</v>
      </c>
      <c r="R21" s="39">
        <v>2</v>
      </c>
      <c r="S21" s="39">
        <v>0</v>
      </c>
      <c r="T21" s="27">
        <f t="shared" si="1"/>
        <v>0</v>
      </c>
      <c r="U21" s="40">
        <f t="shared" si="2"/>
        <v>8.3333333333333329E-2</v>
      </c>
      <c r="V21" s="22">
        <v>458</v>
      </c>
      <c r="W21" s="22" t="s">
        <v>81</v>
      </c>
      <c r="X21" s="22" t="s">
        <v>82</v>
      </c>
      <c r="Y21" s="74">
        <v>2880</v>
      </c>
      <c r="Z21" s="36" t="s">
        <v>2</v>
      </c>
      <c r="AA21" s="1" t="s">
        <v>118</v>
      </c>
      <c r="AB21" s="28" t="s">
        <v>135</v>
      </c>
    </row>
    <row r="22" spans="1:28" x14ac:dyDescent="0.3">
      <c r="A22" s="1" t="s">
        <v>59</v>
      </c>
      <c r="B22" s="1" t="s">
        <v>46</v>
      </c>
      <c r="C22" s="27" t="s">
        <v>123</v>
      </c>
      <c r="D22" s="38">
        <v>24</v>
      </c>
      <c r="E22" s="27">
        <v>9</v>
      </c>
      <c r="F22" s="27">
        <v>0</v>
      </c>
      <c r="G22" s="27">
        <v>1</v>
      </c>
      <c r="H22" s="27"/>
      <c r="I22" s="27"/>
      <c r="J22" s="27">
        <v>1</v>
      </c>
      <c r="K22" s="27">
        <v>2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1</v>
      </c>
      <c r="Q22" s="39">
        <v>0</v>
      </c>
      <c r="R22" s="39">
        <v>1</v>
      </c>
      <c r="S22" s="39">
        <v>0</v>
      </c>
      <c r="T22" s="27">
        <f t="shared" si="1"/>
        <v>1</v>
      </c>
      <c r="U22" s="40">
        <f t="shared" si="2"/>
        <v>0</v>
      </c>
      <c r="V22" s="22">
        <v>458</v>
      </c>
      <c r="W22" s="22" t="s">
        <v>81</v>
      </c>
      <c r="X22" s="22" t="s">
        <v>82</v>
      </c>
      <c r="Y22" s="74">
        <v>2880</v>
      </c>
      <c r="Z22" s="36" t="s">
        <v>2</v>
      </c>
      <c r="AA22" s="1" t="s">
        <v>118</v>
      </c>
      <c r="AB22" s="28" t="s">
        <v>135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1</v>
      </c>
      <c r="E23" s="27">
        <v>23</v>
      </c>
      <c r="F23" s="27">
        <v>2</v>
      </c>
      <c r="G23" s="27">
        <v>6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3</v>
      </c>
      <c r="P23" s="39">
        <v>4</v>
      </c>
      <c r="Q23" s="39">
        <v>1</v>
      </c>
      <c r="R23" s="39">
        <v>1</v>
      </c>
      <c r="S23" s="39">
        <v>0</v>
      </c>
      <c r="T23" s="27">
        <f t="shared" si="1"/>
        <v>4</v>
      </c>
      <c r="U23" s="40">
        <f t="shared" si="2"/>
        <v>0.47826086956521741</v>
      </c>
      <c r="V23" s="22">
        <v>458</v>
      </c>
      <c r="W23" s="22" t="s">
        <v>81</v>
      </c>
      <c r="X23" s="22" t="s">
        <v>82</v>
      </c>
      <c r="Y23" s="74">
        <v>2880</v>
      </c>
      <c r="Z23" s="36" t="s">
        <v>2</v>
      </c>
      <c r="AA23" s="1" t="s">
        <v>118</v>
      </c>
      <c r="AB23" s="28" t="s">
        <v>135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265</v>
      </c>
      <c r="F24" s="44">
        <f t="shared" si="3"/>
        <v>43</v>
      </c>
      <c r="G24" s="44">
        <f t="shared" si="3"/>
        <v>95</v>
      </c>
      <c r="H24" s="44">
        <f t="shared" si="3"/>
        <v>0</v>
      </c>
      <c r="I24" s="44">
        <f t="shared" si="3"/>
        <v>0</v>
      </c>
      <c r="J24" s="44">
        <f t="shared" si="3"/>
        <v>42</v>
      </c>
      <c r="K24" s="44">
        <f t="shared" si="3"/>
        <v>71</v>
      </c>
      <c r="L24" s="44">
        <f t="shared" si="3"/>
        <v>19</v>
      </c>
      <c r="M24" s="44">
        <f t="shared" si="3"/>
        <v>30</v>
      </c>
      <c r="N24" s="44">
        <f t="shared" si="3"/>
        <v>49</v>
      </c>
      <c r="O24" s="44">
        <f t="shared" si="3"/>
        <v>19</v>
      </c>
      <c r="P24" s="44">
        <f t="shared" si="3"/>
        <v>31</v>
      </c>
      <c r="Q24" s="44">
        <f t="shared" si="3"/>
        <v>7</v>
      </c>
      <c r="R24" s="44">
        <f t="shared" si="3"/>
        <v>20</v>
      </c>
      <c r="S24" s="44">
        <f t="shared" si="3"/>
        <v>0</v>
      </c>
      <c r="T24" s="44">
        <f t="shared" si="3"/>
        <v>128</v>
      </c>
      <c r="U24" s="45">
        <f>((T24+Q24+N24-R24)+(O24*2))/E24</f>
        <v>0.76226415094339628</v>
      </c>
      <c r="V24" s="46">
        <v>458</v>
      </c>
      <c r="W24" s="46" t="s">
        <v>81</v>
      </c>
      <c r="X24" s="46" t="s">
        <v>82</v>
      </c>
      <c r="Y24" s="75">
        <v>2880</v>
      </c>
      <c r="Z24" s="47"/>
      <c r="AA24" s="43" t="s">
        <v>118</v>
      </c>
      <c r="AB24" s="78" t="s">
        <v>135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0.45263157894736844</v>
      </c>
      <c r="H25" s="27"/>
      <c r="I25" s="1"/>
      <c r="J25" s="48" t="s">
        <v>42</v>
      </c>
      <c r="K25" s="50">
        <f>J24/K24</f>
        <v>0.59154929577464788</v>
      </c>
      <c r="L25" s="1"/>
      <c r="M25" s="39" t="s">
        <v>43</v>
      </c>
      <c r="N25" s="51">
        <v>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25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90</v>
      </c>
      <c r="D35" s="38">
        <v>11</v>
      </c>
      <c r="E35" s="27">
        <v>26</v>
      </c>
      <c r="F35" s="27">
        <v>4</v>
      </c>
      <c r="G35" s="27">
        <v>8</v>
      </c>
      <c r="H35" s="27"/>
      <c r="I35" s="27"/>
      <c r="J35" s="27">
        <v>0</v>
      </c>
      <c r="K35" s="27">
        <v>0</v>
      </c>
      <c r="L35" s="27">
        <v>0</v>
      </c>
      <c r="M35" s="27">
        <v>3</v>
      </c>
      <c r="N35" s="27">
        <f>SUM(L35:M35)</f>
        <v>3</v>
      </c>
      <c r="O35" s="27">
        <v>2</v>
      </c>
      <c r="P35" s="39">
        <v>5</v>
      </c>
      <c r="Q35" s="27">
        <v>2</v>
      </c>
      <c r="R35" s="27">
        <v>4</v>
      </c>
      <c r="S35" s="27">
        <v>0</v>
      </c>
      <c r="T35" s="27">
        <f>(H35*3)+((F35-H35)*2)+J35</f>
        <v>8</v>
      </c>
      <c r="U35" s="40">
        <f>IFERROR(((T35+Q35+N35-R35)+(O35*2))/E35,"")</f>
        <v>0.5</v>
      </c>
      <c r="V35" s="22">
        <v>458</v>
      </c>
      <c r="W35" s="22" t="s">
        <v>86</v>
      </c>
      <c r="X35" s="22" t="s">
        <v>87</v>
      </c>
      <c r="Y35" s="74">
        <v>2880</v>
      </c>
      <c r="Z35" s="36" t="s">
        <v>2</v>
      </c>
      <c r="AA35" s="1" t="s">
        <v>88</v>
      </c>
      <c r="AB35" s="28" t="s">
        <v>137</v>
      </c>
    </row>
    <row r="36" spans="1:28" x14ac:dyDescent="0.3">
      <c r="A36" s="1" t="s">
        <v>46</v>
      </c>
      <c r="B36" s="1" t="s">
        <v>59</v>
      </c>
      <c r="C36" s="27" t="s">
        <v>91</v>
      </c>
      <c r="D36" s="38">
        <v>22</v>
      </c>
      <c r="E36" s="27">
        <v>28</v>
      </c>
      <c r="F36" s="27">
        <v>4</v>
      </c>
      <c r="G36" s="27">
        <v>10</v>
      </c>
      <c r="H36" s="27"/>
      <c r="I36" s="27"/>
      <c r="J36" s="27">
        <v>0</v>
      </c>
      <c r="K36" s="27">
        <v>0</v>
      </c>
      <c r="L36" s="27">
        <v>3</v>
      </c>
      <c r="M36" s="27">
        <v>1</v>
      </c>
      <c r="N36" s="27">
        <f t="shared" ref="N36:N42" si="4">SUM(L36:M36)</f>
        <v>4</v>
      </c>
      <c r="O36" s="39">
        <v>6</v>
      </c>
      <c r="P36" s="55">
        <v>6</v>
      </c>
      <c r="Q36" s="39">
        <v>2</v>
      </c>
      <c r="R36" s="39">
        <v>4</v>
      </c>
      <c r="S36" s="39">
        <v>0</v>
      </c>
      <c r="T36" s="39">
        <f t="shared" ref="T36:T42" si="5">(H36*3)+((F36-H36)*2)+J36</f>
        <v>8</v>
      </c>
      <c r="U36" s="40">
        <f t="shared" ref="U36:U45" si="6">IFERROR(((T36+Q36+N36-R36)+(O36*2))/E36,"")</f>
        <v>0.7857142857142857</v>
      </c>
      <c r="V36" s="22">
        <v>458</v>
      </c>
      <c r="W36" s="22" t="s">
        <v>86</v>
      </c>
      <c r="X36" s="22" t="s">
        <v>87</v>
      </c>
      <c r="Y36" s="74">
        <v>2880</v>
      </c>
      <c r="Z36" s="36" t="s">
        <v>2</v>
      </c>
      <c r="AA36" s="1" t="s">
        <v>88</v>
      </c>
      <c r="AB36" s="28" t="s">
        <v>137</v>
      </c>
    </row>
    <row r="37" spans="1:28" x14ac:dyDescent="0.3">
      <c r="A37" s="1" t="s">
        <v>46</v>
      </c>
      <c r="B37" s="1" t="s">
        <v>59</v>
      </c>
      <c r="C37" s="27" t="s">
        <v>130</v>
      </c>
      <c r="D37" s="38">
        <v>14</v>
      </c>
      <c r="E37" s="27">
        <v>40</v>
      </c>
      <c r="F37" s="27">
        <v>11</v>
      </c>
      <c r="G37" s="27">
        <v>16</v>
      </c>
      <c r="H37" s="27"/>
      <c r="I37" s="27"/>
      <c r="J37" s="27">
        <v>6</v>
      </c>
      <c r="K37" s="27">
        <v>9</v>
      </c>
      <c r="L37" s="27">
        <v>3</v>
      </c>
      <c r="M37" s="27">
        <v>7</v>
      </c>
      <c r="N37" s="27">
        <f t="shared" si="4"/>
        <v>10</v>
      </c>
      <c r="O37" s="39">
        <v>2</v>
      </c>
      <c r="P37" s="55">
        <v>6</v>
      </c>
      <c r="Q37" s="39">
        <v>1</v>
      </c>
      <c r="R37" s="39">
        <v>2</v>
      </c>
      <c r="S37" s="39">
        <v>2</v>
      </c>
      <c r="T37" s="39">
        <f t="shared" si="5"/>
        <v>28</v>
      </c>
      <c r="U37" s="40">
        <f t="shared" si="6"/>
        <v>1.0249999999999999</v>
      </c>
      <c r="V37" s="22">
        <v>458</v>
      </c>
      <c r="W37" s="22" t="s">
        <v>86</v>
      </c>
      <c r="X37" s="22" t="s">
        <v>87</v>
      </c>
      <c r="Y37" s="74">
        <v>2880</v>
      </c>
      <c r="Z37" s="36" t="s">
        <v>2</v>
      </c>
      <c r="AA37" s="1" t="s">
        <v>88</v>
      </c>
      <c r="AB37" s="28" t="s">
        <v>137</v>
      </c>
    </row>
    <row r="38" spans="1:28" x14ac:dyDescent="0.3">
      <c r="A38" s="1" t="s">
        <v>46</v>
      </c>
      <c r="B38" s="1" t="s">
        <v>59</v>
      </c>
      <c r="C38" s="27" t="s">
        <v>107</v>
      </c>
      <c r="D38" s="38">
        <v>32</v>
      </c>
      <c r="E38" s="27" t="s">
        <v>461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55"/>
      <c r="Q38" s="39"/>
      <c r="R38" s="39"/>
      <c r="S38" s="39"/>
      <c r="T38" s="39"/>
      <c r="U38" s="40"/>
      <c r="V38" s="22"/>
      <c r="W38" s="22"/>
      <c r="X38" s="22"/>
      <c r="Y38" s="74">
        <v>2880</v>
      </c>
      <c r="Z38" s="36" t="s">
        <v>2</v>
      </c>
      <c r="AA38" s="1" t="s">
        <v>88</v>
      </c>
      <c r="AB38" s="28" t="s">
        <v>137</v>
      </c>
    </row>
    <row r="39" spans="1:28" x14ac:dyDescent="0.3">
      <c r="A39" s="1" t="s">
        <v>46</v>
      </c>
      <c r="B39" s="1" t="s">
        <v>59</v>
      </c>
      <c r="C39" s="27" t="s">
        <v>108</v>
      </c>
      <c r="D39" s="38">
        <v>42</v>
      </c>
      <c r="E39" s="27">
        <v>23</v>
      </c>
      <c r="F39" s="27">
        <v>4</v>
      </c>
      <c r="G39" s="27">
        <v>6</v>
      </c>
      <c r="H39" s="27"/>
      <c r="I39" s="27"/>
      <c r="J39" s="27">
        <v>2</v>
      </c>
      <c r="K39" s="27">
        <v>3</v>
      </c>
      <c r="L39" s="27">
        <v>2</v>
      </c>
      <c r="M39" s="27">
        <v>3</v>
      </c>
      <c r="N39" s="27">
        <f t="shared" si="4"/>
        <v>5</v>
      </c>
      <c r="O39" s="39">
        <v>2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10</v>
      </c>
      <c r="U39" s="40">
        <f t="shared" si="6"/>
        <v>0.78260869565217395</v>
      </c>
      <c r="V39" s="22">
        <v>458</v>
      </c>
      <c r="W39" s="22" t="s">
        <v>86</v>
      </c>
      <c r="X39" s="22" t="s">
        <v>87</v>
      </c>
      <c r="Y39" s="74">
        <v>2880</v>
      </c>
      <c r="Z39" s="36" t="s">
        <v>2</v>
      </c>
      <c r="AA39" s="1" t="s">
        <v>88</v>
      </c>
      <c r="AB39" s="28" t="s">
        <v>137</v>
      </c>
    </row>
    <row r="40" spans="1:28" x14ac:dyDescent="0.3">
      <c r="A40" s="1" t="s">
        <v>46</v>
      </c>
      <c r="B40" s="1" t="s">
        <v>59</v>
      </c>
      <c r="C40" s="27" t="s">
        <v>93</v>
      </c>
      <c r="D40" s="38">
        <v>15</v>
      </c>
      <c r="E40" s="27">
        <v>15</v>
      </c>
      <c r="F40" s="27">
        <v>2</v>
      </c>
      <c r="G40" s="27">
        <v>10</v>
      </c>
      <c r="H40" s="27"/>
      <c r="I40" s="27"/>
      <c r="J40" s="27">
        <v>3</v>
      </c>
      <c r="K40" s="27">
        <v>8</v>
      </c>
      <c r="L40" s="27">
        <v>2</v>
      </c>
      <c r="M40" s="27">
        <v>5</v>
      </c>
      <c r="N40" s="27">
        <f t="shared" si="4"/>
        <v>7</v>
      </c>
      <c r="O40" s="39">
        <v>3</v>
      </c>
      <c r="P40" s="55">
        <v>6</v>
      </c>
      <c r="Q40" s="39">
        <v>1</v>
      </c>
      <c r="R40" s="39">
        <v>3</v>
      </c>
      <c r="S40" s="39">
        <v>0</v>
      </c>
      <c r="T40" s="39">
        <f t="shared" si="5"/>
        <v>7</v>
      </c>
      <c r="U40" s="40">
        <f t="shared" si="6"/>
        <v>1.2</v>
      </c>
      <c r="V40" s="22">
        <v>458</v>
      </c>
      <c r="W40" s="22" t="s">
        <v>86</v>
      </c>
      <c r="X40" s="22" t="s">
        <v>87</v>
      </c>
      <c r="Y40" s="74">
        <v>2880</v>
      </c>
      <c r="Z40" s="36" t="s">
        <v>2</v>
      </c>
      <c r="AA40" s="1" t="s">
        <v>88</v>
      </c>
      <c r="AB40" s="28" t="s">
        <v>137</v>
      </c>
    </row>
    <row r="41" spans="1:28" x14ac:dyDescent="0.3">
      <c r="A41" s="1" t="s">
        <v>46</v>
      </c>
      <c r="B41" s="1" t="s">
        <v>59</v>
      </c>
      <c r="C41" s="27" t="s">
        <v>109</v>
      </c>
      <c r="D41" s="38">
        <v>10</v>
      </c>
      <c r="E41" s="27">
        <v>31</v>
      </c>
      <c r="F41" s="27">
        <v>14</v>
      </c>
      <c r="G41" s="27">
        <v>22</v>
      </c>
      <c r="H41" s="27"/>
      <c r="I41" s="27"/>
      <c r="J41" s="27">
        <v>5</v>
      </c>
      <c r="K41" s="27">
        <v>10</v>
      </c>
      <c r="L41" s="27">
        <v>1</v>
      </c>
      <c r="M41" s="27">
        <v>10</v>
      </c>
      <c r="N41" s="27">
        <f t="shared" si="4"/>
        <v>11</v>
      </c>
      <c r="O41" s="39">
        <v>9</v>
      </c>
      <c r="P41" s="55">
        <v>6</v>
      </c>
      <c r="Q41" s="39">
        <v>1</v>
      </c>
      <c r="R41" s="39">
        <v>5</v>
      </c>
      <c r="S41" s="39">
        <v>0</v>
      </c>
      <c r="T41" s="39">
        <f t="shared" si="5"/>
        <v>33</v>
      </c>
      <c r="U41" s="40">
        <f t="shared" si="6"/>
        <v>1.8709677419354838</v>
      </c>
      <c r="V41" s="22">
        <v>458</v>
      </c>
      <c r="W41" s="22" t="s">
        <v>86</v>
      </c>
      <c r="X41" s="22" t="s">
        <v>87</v>
      </c>
      <c r="Y41" s="74">
        <v>2880</v>
      </c>
      <c r="Z41" s="60" t="s">
        <v>445</v>
      </c>
      <c r="AA41" s="1" t="s">
        <v>88</v>
      </c>
      <c r="AB41" s="28" t="s">
        <v>137</v>
      </c>
    </row>
    <row r="42" spans="1:28" x14ac:dyDescent="0.3">
      <c r="A42" s="1" t="s">
        <v>46</v>
      </c>
      <c r="B42" s="1" t="s">
        <v>59</v>
      </c>
      <c r="C42" s="27" t="s">
        <v>94</v>
      </c>
      <c r="D42" s="38">
        <v>33</v>
      </c>
      <c r="E42" s="27">
        <v>5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 t="shared" si="4"/>
        <v>0</v>
      </c>
      <c r="O42" s="39">
        <v>1</v>
      </c>
      <c r="P42" s="39">
        <v>2</v>
      </c>
      <c r="Q42" s="39">
        <v>0</v>
      </c>
      <c r="R42" s="39">
        <v>0</v>
      </c>
      <c r="S42" s="39">
        <v>0</v>
      </c>
      <c r="T42" s="39">
        <f t="shared" si="5"/>
        <v>2</v>
      </c>
      <c r="U42" s="40">
        <f t="shared" si="6"/>
        <v>0.8</v>
      </c>
      <c r="V42" s="22">
        <v>458</v>
      </c>
      <c r="W42" s="22" t="s">
        <v>86</v>
      </c>
      <c r="X42" s="22" t="s">
        <v>87</v>
      </c>
      <c r="Y42" s="74">
        <v>2880</v>
      </c>
      <c r="Z42" s="36" t="s">
        <v>2</v>
      </c>
      <c r="AA42" s="1" t="s">
        <v>88</v>
      </c>
      <c r="AB42" s="28" t="s">
        <v>137</v>
      </c>
    </row>
    <row r="43" spans="1:28" x14ac:dyDescent="0.3">
      <c r="A43" s="1" t="s">
        <v>46</v>
      </c>
      <c r="B43" s="1" t="s">
        <v>59</v>
      </c>
      <c r="C43" s="27" t="s">
        <v>95</v>
      </c>
      <c r="D43" s="38">
        <v>24</v>
      </c>
      <c r="E43" s="27">
        <v>23</v>
      </c>
      <c r="F43" s="27">
        <v>6</v>
      </c>
      <c r="G43" s="27">
        <v>10</v>
      </c>
      <c r="H43" s="27">
        <v>0</v>
      </c>
      <c r="I43" s="27">
        <v>1</v>
      </c>
      <c r="J43" s="27">
        <v>8</v>
      </c>
      <c r="K43" s="27">
        <v>10</v>
      </c>
      <c r="L43" s="27">
        <v>3</v>
      </c>
      <c r="M43" s="27">
        <v>1</v>
      </c>
      <c r="N43" s="27">
        <f>SUM(L43:M43)</f>
        <v>4</v>
      </c>
      <c r="O43" s="39">
        <v>2</v>
      </c>
      <c r="P43" s="39">
        <v>3</v>
      </c>
      <c r="Q43" s="39">
        <v>0</v>
      </c>
      <c r="R43" s="39">
        <v>1</v>
      </c>
      <c r="S43" s="39">
        <v>0</v>
      </c>
      <c r="T43" s="39">
        <f>(H43*3)+((F43-H43)*2)+J43</f>
        <v>20</v>
      </c>
      <c r="U43" s="40">
        <f t="shared" si="6"/>
        <v>1.173913043478261</v>
      </c>
      <c r="V43" s="22">
        <v>458</v>
      </c>
      <c r="W43" s="22" t="s">
        <v>86</v>
      </c>
      <c r="X43" s="22" t="s">
        <v>87</v>
      </c>
      <c r="Y43" s="74">
        <v>2880</v>
      </c>
      <c r="Z43" s="36" t="s">
        <v>2</v>
      </c>
      <c r="AA43" s="1" t="s">
        <v>88</v>
      </c>
      <c r="AB43" s="28" t="s">
        <v>137</v>
      </c>
    </row>
    <row r="44" spans="1:28" x14ac:dyDescent="0.3">
      <c r="A44" s="1" t="s">
        <v>46</v>
      </c>
      <c r="B44" s="1" t="s">
        <v>59</v>
      </c>
      <c r="C44" s="27" t="s">
        <v>96</v>
      </c>
      <c r="D44" s="38">
        <v>35</v>
      </c>
      <c r="E44" s="27">
        <v>45</v>
      </c>
      <c r="F44" s="27">
        <v>2</v>
      </c>
      <c r="G44" s="27">
        <v>7</v>
      </c>
      <c r="H44" s="27"/>
      <c r="I44" s="27"/>
      <c r="J44" s="27">
        <v>1</v>
      </c>
      <c r="K44" s="27">
        <v>3</v>
      </c>
      <c r="L44" s="27">
        <v>6</v>
      </c>
      <c r="M44" s="27">
        <v>8</v>
      </c>
      <c r="N44" s="27">
        <f>SUM(L44:M44)</f>
        <v>14</v>
      </c>
      <c r="O44" s="39">
        <v>2</v>
      </c>
      <c r="P44" s="55">
        <v>6</v>
      </c>
      <c r="Q44" s="39">
        <v>1</v>
      </c>
      <c r="R44" s="39">
        <v>2</v>
      </c>
      <c r="S44" s="39">
        <v>1</v>
      </c>
      <c r="T44" s="39">
        <f>(H44*3)+((F44-H44)*2)+J44</f>
        <v>5</v>
      </c>
      <c r="U44" s="40">
        <f t="shared" si="6"/>
        <v>0.48888888888888887</v>
      </c>
      <c r="V44" s="22">
        <v>458</v>
      </c>
      <c r="W44" s="22" t="s">
        <v>86</v>
      </c>
      <c r="X44" s="22" t="s">
        <v>87</v>
      </c>
      <c r="Y44" s="74">
        <v>2880</v>
      </c>
      <c r="Z44" s="36" t="s">
        <v>2</v>
      </c>
      <c r="AA44" s="1" t="s">
        <v>88</v>
      </c>
      <c r="AB44" s="28" t="s">
        <v>137</v>
      </c>
    </row>
    <row r="45" spans="1:28" x14ac:dyDescent="0.3">
      <c r="A45" s="1" t="s">
        <v>46</v>
      </c>
      <c r="B45" s="1" t="s">
        <v>59</v>
      </c>
      <c r="C45" s="27" t="s">
        <v>97</v>
      </c>
      <c r="D45" s="38">
        <v>40</v>
      </c>
      <c r="E45" s="27">
        <v>29</v>
      </c>
      <c r="F45" s="27">
        <v>3</v>
      </c>
      <c r="G45" s="27">
        <v>6</v>
      </c>
      <c r="H45" s="27"/>
      <c r="I45" s="27"/>
      <c r="J45" s="27">
        <v>2</v>
      </c>
      <c r="K45" s="27">
        <v>2</v>
      </c>
      <c r="L45" s="27">
        <v>0</v>
      </c>
      <c r="M45" s="27">
        <v>5</v>
      </c>
      <c r="N45" s="27">
        <f>SUM(L45:M45)</f>
        <v>5</v>
      </c>
      <c r="O45" s="39">
        <v>2</v>
      </c>
      <c r="P45" s="39">
        <v>4</v>
      </c>
      <c r="Q45" s="39">
        <v>1</v>
      </c>
      <c r="R45" s="39">
        <v>4</v>
      </c>
      <c r="S45" s="39">
        <v>0</v>
      </c>
      <c r="T45" s="39">
        <f>(H45*3)+((F45-H45)*2)+J45</f>
        <v>8</v>
      </c>
      <c r="U45" s="40">
        <f t="shared" si="6"/>
        <v>0.48275862068965519</v>
      </c>
      <c r="V45" s="22">
        <v>458</v>
      </c>
      <c r="W45" s="22" t="s">
        <v>86</v>
      </c>
      <c r="X45" s="22" t="s">
        <v>87</v>
      </c>
      <c r="Y45" s="74">
        <v>2880</v>
      </c>
      <c r="Z45" s="36" t="s">
        <v>2</v>
      </c>
      <c r="AA45" s="1" t="s">
        <v>88</v>
      </c>
      <c r="AB45" s="28" t="s">
        <v>137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7">SUM(E35:E45)</f>
        <v>265</v>
      </c>
      <c r="F46" s="44">
        <f t="shared" si="7"/>
        <v>51</v>
      </c>
      <c r="G46" s="44">
        <f t="shared" si="7"/>
        <v>96</v>
      </c>
      <c r="H46" s="44">
        <f t="shared" si="7"/>
        <v>0</v>
      </c>
      <c r="I46" s="44">
        <f t="shared" si="7"/>
        <v>1</v>
      </c>
      <c r="J46" s="44">
        <f t="shared" si="7"/>
        <v>27</v>
      </c>
      <c r="K46" s="44">
        <f t="shared" si="7"/>
        <v>45</v>
      </c>
      <c r="L46" s="44">
        <f t="shared" si="7"/>
        <v>20</v>
      </c>
      <c r="M46" s="44">
        <f t="shared" si="7"/>
        <v>43</v>
      </c>
      <c r="N46" s="44">
        <f t="shared" si="7"/>
        <v>63</v>
      </c>
      <c r="O46" s="44">
        <f t="shared" si="7"/>
        <v>31</v>
      </c>
      <c r="P46" s="44">
        <f t="shared" si="7"/>
        <v>45</v>
      </c>
      <c r="Q46" s="44">
        <f t="shared" si="7"/>
        <v>9</v>
      </c>
      <c r="R46" s="44">
        <f t="shared" si="7"/>
        <v>26</v>
      </c>
      <c r="S46" s="44">
        <f t="shared" si="7"/>
        <v>3</v>
      </c>
      <c r="T46" s="44">
        <f t="shared" si="7"/>
        <v>129</v>
      </c>
      <c r="U46" s="45">
        <f>((T46+Q46+N46-R46)+(O46*2))/E46</f>
        <v>0.89433962264150946</v>
      </c>
      <c r="V46" s="46">
        <v>458</v>
      </c>
      <c r="W46" s="46" t="s">
        <v>86</v>
      </c>
      <c r="X46" s="46" t="s">
        <v>87</v>
      </c>
      <c r="Y46" s="75">
        <v>2880</v>
      </c>
      <c r="Z46" s="61" t="s">
        <v>446</v>
      </c>
      <c r="AA46" s="43" t="s">
        <v>88</v>
      </c>
      <c r="AB46" s="78" t="s">
        <v>137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0.53125</v>
      </c>
      <c r="H47" s="27"/>
      <c r="I47" s="1"/>
      <c r="J47" s="48" t="s">
        <v>42</v>
      </c>
      <c r="K47" s="50">
        <f>J46/K46</f>
        <v>0.6</v>
      </c>
      <c r="L47" s="1"/>
      <c r="M47" s="39" t="s">
        <v>43</v>
      </c>
      <c r="N47" s="51">
        <v>0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447</v>
      </c>
      <c r="D49" s="1"/>
      <c r="E49" s="1"/>
      <c r="F49" s="1"/>
      <c r="G49" s="1" t="s">
        <v>477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4978-B946-47E4-9C5D-690671DBEC57}">
  <sheetPr>
    <tabColor rgb="FFFF0000"/>
  </sheetPr>
  <dimension ref="A1:AB51"/>
  <sheetViews>
    <sheetView topLeftCell="A28" workbookViewId="0">
      <selection activeCell="C33" sqref="C33:U46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291</v>
      </c>
      <c r="D4" s="7" t="s">
        <v>5</v>
      </c>
      <c r="E4" s="8"/>
      <c r="F4" s="5"/>
      <c r="G4" s="1"/>
      <c r="J4" s="15" t="s">
        <v>314</v>
      </c>
      <c r="K4" s="16" t="s">
        <v>45</v>
      </c>
      <c r="L4" s="17"/>
      <c r="M4" s="18"/>
      <c r="N4" s="19">
        <v>29</v>
      </c>
      <c r="O4" s="19">
        <v>25</v>
      </c>
      <c r="P4" s="19">
        <v>28</v>
      </c>
      <c r="Q4" s="19">
        <v>30</v>
      </c>
      <c r="R4" s="20"/>
      <c r="S4" s="21">
        <f>SUM(N4:R4)</f>
        <v>112</v>
      </c>
      <c r="T4" s="22">
        <v>466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235</v>
      </c>
      <c r="K5" s="16" t="s">
        <v>66</v>
      </c>
      <c r="L5" s="17"/>
      <c r="M5" s="18"/>
      <c r="N5" s="19">
        <v>35</v>
      </c>
      <c r="O5" s="19">
        <v>26</v>
      </c>
      <c r="P5" s="19">
        <v>32</v>
      </c>
      <c r="Q5" s="19">
        <v>15</v>
      </c>
      <c r="R5" s="20"/>
      <c r="S5" s="21">
        <f>SUM(N5:R5)</f>
        <v>108</v>
      </c>
      <c r="T5" s="22">
        <v>466</v>
      </c>
      <c r="U5" s="1"/>
      <c r="V5" s="1"/>
      <c r="W5" s="1"/>
    </row>
    <row r="6" spans="1:28" x14ac:dyDescent="0.3">
      <c r="C6" s="23">
        <v>1736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466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117</v>
      </c>
      <c r="D13" s="38">
        <v>44</v>
      </c>
      <c r="E13" s="27">
        <v>43</v>
      </c>
      <c r="F13" s="27">
        <v>14</v>
      </c>
      <c r="G13" s="27">
        <v>29</v>
      </c>
      <c r="H13" s="27"/>
      <c r="I13" s="27"/>
      <c r="J13" s="27">
        <v>12</v>
      </c>
      <c r="K13" s="27">
        <v>14</v>
      </c>
      <c r="L13" s="87"/>
      <c r="M13" s="27">
        <v>2</v>
      </c>
      <c r="N13" s="27">
        <f>SUM(L13:M13)</f>
        <v>2</v>
      </c>
      <c r="O13" s="27">
        <v>1</v>
      </c>
      <c r="P13" s="39">
        <v>2</v>
      </c>
      <c r="Q13" s="27">
        <v>3</v>
      </c>
      <c r="R13" s="87"/>
      <c r="S13" s="87"/>
      <c r="T13" s="27">
        <f>(H13*3)+((F13-H13)*2)+J13</f>
        <v>40</v>
      </c>
      <c r="U13" s="40">
        <f>IFERROR(((T13+Q13+N13-R13)+(O13*2))/E13,"")</f>
        <v>1.0930232558139534</v>
      </c>
      <c r="V13" s="22">
        <v>466</v>
      </c>
      <c r="W13" s="22" t="s">
        <v>86</v>
      </c>
      <c r="X13" s="22" t="s">
        <v>87</v>
      </c>
      <c r="Y13" s="74">
        <v>1736</v>
      </c>
      <c r="Z13" s="41"/>
      <c r="AA13" s="1" t="s">
        <v>118</v>
      </c>
      <c r="AB13" s="28" t="s">
        <v>315</v>
      </c>
    </row>
    <row r="14" spans="1:28" x14ac:dyDescent="0.3">
      <c r="A14" s="1" t="s">
        <v>65</v>
      </c>
      <c r="B14" s="1" t="s">
        <v>46</v>
      </c>
      <c r="C14" s="27" t="s">
        <v>120</v>
      </c>
      <c r="D14" s="38">
        <v>51</v>
      </c>
      <c r="E14" s="27">
        <v>12</v>
      </c>
      <c r="F14" s="27">
        <v>1</v>
      </c>
      <c r="G14" s="27">
        <v>2</v>
      </c>
      <c r="H14" s="27"/>
      <c r="I14" s="27"/>
      <c r="J14" s="27">
        <v>0</v>
      </c>
      <c r="K14" s="27">
        <v>0</v>
      </c>
      <c r="L14" s="87"/>
      <c r="M14" s="27">
        <v>1</v>
      </c>
      <c r="N14" s="27">
        <f t="shared" ref="N14:N19" si="0">SUM(L14:M14)</f>
        <v>1</v>
      </c>
      <c r="O14" s="39">
        <v>0</v>
      </c>
      <c r="P14" s="39">
        <v>3</v>
      </c>
      <c r="Q14" s="88"/>
      <c r="R14" s="88"/>
      <c r="S14" s="88"/>
      <c r="T14" s="39">
        <f t="shared" ref="T14:T19" si="1">(H14*3)+((F14-H14)*2)+J14</f>
        <v>2</v>
      </c>
      <c r="U14" s="40">
        <f t="shared" ref="U14:U23" si="2">IFERROR(((T14+Q14+N14-R14)+(O14*2))/E14,"")</f>
        <v>0.25</v>
      </c>
      <c r="V14" s="22">
        <v>466</v>
      </c>
      <c r="W14" s="22" t="s">
        <v>86</v>
      </c>
      <c r="X14" s="22" t="s">
        <v>87</v>
      </c>
      <c r="Y14" s="74">
        <v>1736</v>
      </c>
      <c r="Z14" s="41"/>
      <c r="AA14" s="1" t="s">
        <v>118</v>
      </c>
      <c r="AB14" s="28" t="s">
        <v>315</v>
      </c>
    </row>
    <row r="15" spans="1:28" x14ac:dyDescent="0.3">
      <c r="A15" s="1" t="s">
        <v>65</v>
      </c>
      <c r="B15" s="1" t="s">
        <v>46</v>
      </c>
      <c r="C15" s="27" t="s">
        <v>47</v>
      </c>
      <c r="D15" s="38">
        <v>50</v>
      </c>
      <c r="E15" s="27">
        <v>26</v>
      </c>
      <c r="F15" s="27">
        <v>4</v>
      </c>
      <c r="G15" s="27">
        <v>11</v>
      </c>
      <c r="H15" s="27"/>
      <c r="I15" s="27"/>
      <c r="J15" s="27">
        <v>5</v>
      </c>
      <c r="K15" s="27">
        <v>10</v>
      </c>
      <c r="L15" s="87"/>
      <c r="M15" s="27">
        <v>16</v>
      </c>
      <c r="N15" s="27">
        <f t="shared" si="0"/>
        <v>16</v>
      </c>
      <c r="O15" s="39">
        <v>1</v>
      </c>
      <c r="P15" s="39">
        <v>3</v>
      </c>
      <c r="Q15" s="88"/>
      <c r="R15" s="88"/>
      <c r="S15" s="88"/>
      <c r="T15" s="39">
        <f t="shared" si="1"/>
        <v>13</v>
      </c>
      <c r="U15" s="40">
        <f t="shared" si="2"/>
        <v>1.1923076923076923</v>
      </c>
      <c r="V15" s="22">
        <v>466</v>
      </c>
      <c r="W15" s="22" t="s">
        <v>86</v>
      </c>
      <c r="X15" s="22" t="s">
        <v>87</v>
      </c>
      <c r="Y15" s="74">
        <v>1736</v>
      </c>
      <c r="Z15" s="41"/>
      <c r="AA15" s="1" t="s">
        <v>118</v>
      </c>
      <c r="AB15" s="28" t="s">
        <v>315</v>
      </c>
    </row>
    <row r="16" spans="1:28" x14ac:dyDescent="0.3">
      <c r="A16" s="1" t="s">
        <v>65</v>
      </c>
      <c r="B16" s="1" t="s">
        <v>46</v>
      </c>
      <c r="C16" s="27" t="s">
        <v>121</v>
      </c>
      <c r="D16" s="38">
        <v>32</v>
      </c>
      <c r="E16" s="27" t="s">
        <v>395</v>
      </c>
      <c r="F16" s="27"/>
      <c r="G16" s="27"/>
      <c r="H16" s="27"/>
      <c r="I16" s="27"/>
      <c r="J16" s="27"/>
      <c r="K16" s="27"/>
      <c r="L16" s="87"/>
      <c r="M16" s="27"/>
      <c r="N16" s="27"/>
      <c r="O16" s="39"/>
      <c r="P16" s="39"/>
      <c r="Q16" s="88"/>
      <c r="R16" s="88"/>
      <c r="S16" s="88"/>
      <c r="T16" s="39"/>
      <c r="U16" s="40" t="str">
        <f t="shared" si="2"/>
        <v/>
      </c>
      <c r="V16" s="22">
        <v>466</v>
      </c>
      <c r="W16" s="22" t="s">
        <v>86</v>
      </c>
      <c r="X16" s="22" t="s">
        <v>87</v>
      </c>
      <c r="Y16" s="74">
        <v>1736</v>
      </c>
      <c r="Z16" s="41"/>
      <c r="AA16" s="1" t="s">
        <v>118</v>
      </c>
      <c r="AB16" s="28" t="s">
        <v>315</v>
      </c>
    </row>
    <row r="17" spans="1:28" x14ac:dyDescent="0.3">
      <c r="A17" s="1" t="s">
        <v>65</v>
      </c>
      <c r="B17" s="1" t="s">
        <v>46</v>
      </c>
      <c r="C17" s="27" t="s">
        <v>50</v>
      </c>
      <c r="D17" s="38">
        <v>43</v>
      </c>
      <c r="E17" s="27">
        <v>35</v>
      </c>
      <c r="F17" s="27">
        <v>6</v>
      </c>
      <c r="G17" s="27">
        <v>12</v>
      </c>
      <c r="H17" s="27"/>
      <c r="I17" s="27"/>
      <c r="J17" s="27">
        <v>4</v>
      </c>
      <c r="K17" s="27">
        <v>4</v>
      </c>
      <c r="L17" s="87"/>
      <c r="M17" s="27">
        <v>9</v>
      </c>
      <c r="N17" s="27">
        <f t="shared" si="0"/>
        <v>9</v>
      </c>
      <c r="O17" s="39">
        <v>3</v>
      </c>
      <c r="P17" s="39">
        <v>3</v>
      </c>
      <c r="Q17" s="39">
        <v>3</v>
      </c>
      <c r="R17" s="88"/>
      <c r="S17" s="88"/>
      <c r="T17" s="39">
        <f t="shared" si="1"/>
        <v>16</v>
      </c>
      <c r="U17" s="40">
        <f t="shared" si="2"/>
        <v>0.97142857142857142</v>
      </c>
      <c r="V17" s="22">
        <v>466</v>
      </c>
      <c r="W17" s="22" t="s">
        <v>86</v>
      </c>
      <c r="X17" s="22" t="s">
        <v>87</v>
      </c>
      <c r="Y17" s="74">
        <v>1736</v>
      </c>
      <c r="Z17" s="41"/>
      <c r="AA17" s="1" t="s">
        <v>118</v>
      </c>
      <c r="AB17" s="28" t="s">
        <v>315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10</v>
      </c>
      <c r="E18" s="27">
        <v>33</v>
      </c>
      <c r="F18" s="27">
        <v>9</v>
      </c>
      <c r="G18" s="27">
        <v>19</v>
      </c>
      <c r="H18" s="27"/>
      <c r="I18" s="27"/>
      <c r="J18" s="27">
        <v>0</v>
      </c>
      <c r="K18" s="27">
        <v>0</v>
      </c>
      <c r="L18" s="87"/>
      <c r="M18" s="27">
        <v>2</v>
      </c>
      <c r="N18" s="27">
        <f t="shared" si="0"/>
        <v>2</v>
      </c>
      <c r="O18" s="39">
        <v>0</v>
      </c>
      <c r="P18" s="39">
        <v>5</v>
      </c>
      <c r="Q18" s="39">
        <v>3</v>
      </c>
      <c r="R18" s="88"/>
      <c r="S18" s="88"/>
      <c r="T18" s="39">
        <f t="shared" si="1"/>
        <v>18</v>
      </c>
      <c r="U18" s="40">
        <f t="shared" si="2"/>
        <v>0.69696969696969702</v>
      </c>
      <c r="V18" s="22">
        <v>466</v>
      </c>
      <c r="W18" s="22" t="s">
        <v>86</v>
      </c>
      <c r="X18" s="22" t="s">
        <v>87</v>
      </c>
      <c r="Y18" s="74">
        <v>1736</v>
      </c>
      <c r="Z18" s="41"/>
      <c r="AA18" s="1" t="s">
        <v>118</v>
      </c>
      <c r="AB18" s="28" t="s">
        <v>315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33</v>
      </c>
      <c r="E19" s="27">
        <v>36</v>
      </c>
      <c r="F19" s="27">
        <v>5</v>
      </c>
      <c r="G19" s="27">
        <v>12</v>
      </c>
      <c r="H19" s="27"/>
      <c r="I19" s="27"/>
      <c r="J19" s="27">
        <v>0</v>
      </c>
      <c r="K19" s="27">
        <v>0</v>
      </c>
      <c r="L19" s="87"/>
      <c r="M19" s="27">
        <v>7</v>
      </c>
      <c r="N19" s="27">
        <f t="shared" si="0"/>
        <v>7</v>
      </c>
      <c r="O19" s="39">
        <v>2</v>
      </c>
      <c r="P19" s="39">
        <v>3</v>
      </c>
      <c r="Q19" s="88"/>
      <c r="R19" s="88"/>
      <c r="S19" s="88"/>
      <c r="T19" s="39">
        <f t="shared" si="1"/>
        <v>10</v>
      </c>
      <c r="U19" s="40">
        <f t="shared" si="2"/>
        <v>0.58333333333333337</v>
      </c>
      <c r="V19" s="22">
        <v>466</v>
      </c>
      <c r="W19" s="22" t="s">
        <v>86</v>
      </c>
      <c r="X19" s="22" t="s">
        <v>87</v>
      </c>
      <c r="Y19" s="74">
        <v>1736</v>
      </c>
      <c r="Z19" s="41"/>
      <c r="AA19" s="1" t="s">
        <v>118</v>
      </c>
      <c r="AB19" s="28" t="s">
        <v>315</v>
      </c>
    </row>
    <row r="20" spans="1:28" x14ac:dyDescent="0.3">
      <c r="A20" s="1" t="s">
        <v>65</v>
      </c>
      <c r="B20" s="1" t="s">
        <v>46</v>
      </c>
      <c r="C20" s="27" t="s">
        <v>122</v>
      </c>
      <c r="D20" s="38">
        <v>40</v>
      </c>
      <c r="E20" s="27">
        <v>2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87"/>
      <c r="M20" s="27">
        <v>2</v>
      </c>
      <c r="N20" s="27">
        <f>SUM(L20:M20)</f>
        <v>2</v>
      </c>
      <c r="O20" s="39">
        <v>0</v>
      </c>
      <c r="P20" s="39">
        <v>0</v>
      </c>
      <c r="Q20" s="88"/>
      <c r="R20" s="88"/>
      <c r="S20" s="88"/>
      <c r="T20" s="39">
        <f>(H20*3)+((F20-H20)*2)+J20</f>
        <v>2</v>
      </c>
      <c r="U20" s="40">
        <f t="shared" si="2"/>
        <v>2</v>
      </c>
      <c r="V20" s="22">
        <v>466</v>
      </c>
      <c r="W20" s="22" t="s">
        <v>86</v>
      </c>
      <c r="X20" s="22" t="s">
        <v>87</v>
      </c>
      <c r="Y20" s="74">
        <v>1736</v>
      </c>
      <c r="Z20" s="41"/>
      <c r="AA20" s="1" t="s">
        <v>118</v>
      </c>
      <c r="AB20" s="28" t="s">
        <v>315</v>
      </c>
    </row>
    <row r="21" spans="1:28" x14ac:dyDescent="0.3">
      <c r="A21" s="1" t="s">
        <v>65</v>
      </c>
      <c r="B21" s="1" t="s">
        <v>46</v>
      </c>
      <c r="C21" s="27" t="s">
        <v>136</v>
      </c>
      <c r="D21" s="38">
        <v>11</v>
      </c>
      <c r="E21" s="27">
        <v>25</v>
      </c>
      <c r="F21" s="27">
        <v>4</v>
      </c>
      <c r="G21" s="27">
        <v>7</v>
      </c>
      <c r="H21" s="27"/>
      <c r="I21" s="27"/>
      <c r="J21" s="27">
        <v>1</v>
      </c>
      <c r="K21" s="27">
        <v>3</v>
      </c>
      <c r="L21" s="87"/>
      <c r="M21" s="27">
        <v>7</v>
      </c>
      <c r="N21" s="27">
        <f>SUM(L21:M21)</f>
        <v>7</v>
      </c>
      <c r="O21" s="39">
        <v>0</v>
      </c>
      <c r="P21" s="39">
        <v>3</v>
      </c>
      <c r="Q21" s="88"/>
      <c r="R21" s="88"/>
      <c r="S21" s="88"/>
      <c r="T21" s="39">
        <f>(H21*3)+((F21-H21)*2)+J21</f>
        <v>9</v>
      </c>
      <c r="U21" s="40">
        <f t="shared" si="2"/>
        <v>0.64</v>
      </c>
      <c r="V21" s="22">
        <v>466</v>
      </c>
      <c r="W21" s="22" t="s">
        <v>86</v>
      </c>
      <c r="X21" s="22" t="s">
        <v>87</v>
      </c>
      <c r="Y21" s="74">
        <v>1736</v>
      </c>
      <c r="Z21" s="41"/>
      <c r="AA21" s="1" t="s">
        <v>118</v>
      </c>
      <c r="AB21" s="28" t="s">
        <v>315</v>
      </c>
    </row>
    <row r="22" spans="1:28" x14ac:dyDescent="0.3">
      <c r="A22" s="1" t="s">
        <v>65</v>
      </c>
      <c r="B22" s="1" t="s">
        <v>46</v>
      </c>
      <c r="C22" s="27" t="s">
        <v>123</v>
      </c>
      <c r="D22" s="38">
        <v>24</v>
      </c>
      <c r="E22" s="27">
        <v>8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87"/>
      <c r="M22" s="27">
        <v>4</v>
      </c>
      <c r="N22" s="27">
        <f>SUM(L22:M22)</f>
        <v>4</v>
      </c>
      <c r="O22" s="39">
        <v>0</v>
      </c>
      <c r="P22" s="39">
        <v>1</v>
      </c>
      <c r="Q22" s="88"/>
      <c r="R22" s="88"/>
      <c r="S22" s="88"/>
      <c r="T22" s="39">
        <f>(H22*3)+((F22-H22)*2)+J22</f>
        <v>0</v>
      </c>
      <c r="U22" s="40">
        <f t="shared" si="2"/>
        <v>0.5</v>
      </c>
      <c r="V22" s="22">
        <v>466</v>
      </c>
      <c r="W22" s="22" t="s">
        <v>86</v>
      </c>
      <c r="X22" s="22" t="s">
        <v>87</v>
      </c>
      <c r="Y22" s="74">
        <v>1736</v>
      </c>
      <c r="Z22" s="41"/>
      <c r="AA22" s="1" t="s">
        <v>118</v>
      </c>
      <c r="AB22" s="28" t="s">
        <v>315</v>
      </c>
    </row>
    <row r="23" spans="1:28" x14ac:dyDescent="0.3">
      <c r="A23" s="1" t="s">
        <v>65</v>
      </c>
      <c r="B23" s="1" t="s">
        <v>46</v>
      </c>
      <c r="C23" s="27" t="s">
        <v>55</v>
      </c>
      <c r="D23" s="38">
        <v>1</v>
      </c>
      <c r="E23" s="27">
        <v>18</v>
      </c>
      <c r="F23" s="27">
        <v>1</v>
      </c>
      <c r="G23" s="27">
        <v>8</v>
      </c>
      <c r="H23" s="27"/>
      <c r="I23" s="27"/>
      <c r="J23" s="27">
        <v>0</v>
      </c>
      <c r="K23" s="27">
        <v>0</v>
      </c>
      <c r="L23" s="87"/>
      <c r="M23" s="27">
        <v>3</v>
      </c>
      <c r="N23" s="27">
        <f>SUM(L23:M23)</f>
        <v>3</v>
      </c>
      <c r="O23" s="39">
        <v>2</v>
      </c>
      <c r="P23" s="39">
        <v>1</v>
      </c>
      <c r="Q23" s="88"/>
      <c r="R23" s="88"/>
      <c r="S23" s="88"/>
      <c r="T23" s="39">
        <f>(H23*3)+((F23-H23)*2)+J23</f>
        <v>2</v>
      </c>
      <c r="U23" s="40">
        <f t="shared" si="2"/>
        <v>0.5</v>
      </c>
      <c r="V23" s="22">
        <v>466</v>
      </c>
      <c r="W23" s="22" t="s">
        <v>86</v>
      </c>
      <c r="X23" s="22" t="s">
        <v>87</v>
      </c>
      <c r="Y23" s="74">
        <v>1736</v>
      </c>
      <c r="Z23" s="41"/>
      <c r="AA23" s="1" t="s">
        <v>118</v>
      </c>
      <c r="AB23" s="28" t="s">
        <v>315</v>
      </c>
    </row>
    <row r="24" spans="1:28" x14ac:dyDescent="0.3">
      <c r="A24" s="1" t="s">
        <v>65</v>
      </c>
      <c r="B24" s="1" t="s">
        <v>46</v>
      </c>
      <c r="C24" s="55" t="s">
        <v>39</v>
      </c>
      <c r="D24" s="1"/>
      <c r="E24" s="55">
        <v>2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5">
        <v>3</v>
      </c>
      <c r="R24" s="55">
        <v>25</v>
      </c>
      <c r="S24" s="42"/>
      <c r="T24" s="42"/>
      <c r="U24" s="40" t="str">
        <f>_xlfn.IFNA("",((T24+Q24+N24-R24)+(O24*2))/E24)</f>
        <v/>
      </c>
      <c r="V24" s="22">
        <v>466</v>
      </c>
      <c r="W24" s="22" t="s">
        <v>86</v>
      </c>
      <c r="X24" s="22" t="s">
        <v>87</v>
      </c>
      <c r="Y24" s="74">
        <v>1736</v>
      </c>
      <c r="Z24" s="41"/>
      <c r="AA24" s="1" t="s">
        <v>118</v>
      </c>
      <c r="AB24" s="28" t="s">
        <v>315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45</v>
      </c>
      <c r="G25" s="44">
        <f t="shared" si="3"/>
        <v>103</v>
      </c>
      <c r="H25" s="44">
        <f t="shared" si="3"/>
        <v>0</v>
      </c>
      <c r="I25" s="44">
        <f t="shared" si="3"/>
        <v>0</v>
      </c>
      <c r="J25" s="44">
        <f t="shared" si="3"/>
        <v>22</v>
      </c>
      <c r="K25" s="44">
        <f t="shared" si="3"/>
        <v>31</v>
      </c>
      <c r="L25" s="44">
        <f t="shared" si="3"/>
        <v>0</v>
      </c>
      <c r="M25" s="44">
        <f t="shared" si="3"/>
        <v>53</v>
      </c>
      <c r="N25" s="44">
        <f t="shared" si="3"/>
        <v>53</v>
      </c>
      <c r="O25" s="44">
        <f t="shared" si="3"/>
        <v>9</v>
      </c>
      <c r="P25" s="44">
        <f t="shared" si="3"/>
        <v>24</v>
      </c>
      <c r="Q25" s="44">
        <f t="shared" si="3"/>
        <v>12</v>
      </c>
      <c r="R25" s="44">
        <f t="shared" si="3"/>
        <v>25</v>
      </c>
      <c r="S25" s="44">
        <f t="shared" si="3"/>
        <v>0</v>
      </c>
      <c r="T25" s="44">
        <f t="shared" si="3"/>
        <v>112</v>
      </c>
      <c r="U25" s="45">
        <f>((T25+Q25+N25-R25)+(O25*2))/E25</f>
        <v>0.70833333333333337</v>
      </c>
      <c r="V25" s="46">
        <v>466</v>
      </c>
      <c r="W25" s="46" t="s">
        <v>86</v>
      </c>
      <c r="X25" s="46" t="s">
        <v>87</v>
      </c>
      <c r="Y25" s="75">
        <v>1736</v>
      </c>
      <c r="Z25" s="47"/>
      <c r="AA25" s="43" t="s">
        <v>118</v>
      </c>
      <c r="AB25" s="81" t="s">
        <v>315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0.43689320388349512</v>
      </c>
      <c r="H26" s="27"/>
      <c r="I26" s="1"/>
      <c r="J26" s="48" t="s">
        <v>42</v>
      </c>
      <c r="K26" s="50">
        <f>J25/K25</f>
        <v>0.70967741935483875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26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157</v>
      </c>
      <c r="D35" s="38">
        <v>21</v>
      </c>
      <c r="E35" s="27">
        <v>34</v>
      </c>
      <c r="F35" s="27">
        <v>11</v>
      </c>
      <c r="G35" s="27">
        <v>18</v>
      </c>
      <c r="H35" s="27"/>
      <c r="I35" s="27"/>
      <c r="J35" s="27">
        <v>3</v>
      </c>
      <c r="K35" s="27">
        <v>4</v>
      </c>
      <c r="L35" s="87"/>
      <c r="M35" s="27">
        <v>9</v>
      </c>
      <c r="N35" s="27">
        <f>SUM(L35:M35)</f>
        <v>9</v>
      </c>
      <c r="O35" s="27">
        <v>6</v>
      </c>
      <c r="P35" s="39">
        <v>2</v>
      </c>
      <c r="Q35" s="87"/>
      <c r="R35" s="87"/>
      <c r="S35" s="87"/>
      <c r="T35" s="27">
        <f>+(F35*2)+J35</f>
        <v>25</v>
      </c>
      <c r="U35" s="40">
        <f>IFERROR(((T35+Q35+N35-R35)+(O35*2))/E35,"")</f>
        <v>1.3529411764705883</v>
      </c>
      <c r="V35" s="22">
        <v>466</v>
      </c>
      <c r="W35" s="22" t="s">
        <v>81</v>
      </c>
      <c r="X35" s="22" t="s">
        <v>316</v>
      </c>
      <c r="Y35" s="74">
        <v>1736</v>
      </c>
      <c r="Z35" s="41"/>
      <c r="AA35" s="1" t="s">
        <v>158</v>
      </c>
      <c r="AB35" s="28" t="s">
        <v>317</v>
      </c>
    </row>
    <row r="36" spans="1:28" x14ac:dyDescent="0.3">
      <c r="A36" s="1" t="s">
        <v>46</v>
      </c>
      <c r="B36" s="1" t="s">
        <v>65</v>
      </c>
      <c r="C36" s="27" t="s">
        <v>359</v>
      </c>
      <c r="D36" s="38">
        <v>24</v>
      </c>
      <c r="E36" s="27">
        <v>25</v>
      </c>
      <c r="F36" s="27">
        <v>4</v>
      </c>
      <c r="G36" s="27">
        <v>11</v>
      </c>
      <c r="H36" s="27"/>
      <c r="I36" s="27"/>
      <c r="J36" s="27">
        <v>3</v>
      </c>
      <c r="K36" s="27">
        <v>5</v>
      </c>
      <c r="L36" s="87"/>
      <c r="M36" s="27">
        <v>1</v>
      </c>
      <c r="N36" s="27">
        <f t="shared" ref="N36:N41" si="4">SUM(L36:M36)</f>
        <v>1</v>
      </c>
      <c r="O36" s="39">
        <v>1</v>
      </c>
      <c r="P36" s="39">
        <v>2</v>
      </c>
      <c r="Q36" s="88"/>
      <c r="R36" s="88"/>
      <c r="S36" s="88"/>
      <c r="T36" s="27">
        <f t="shared" ref="T36:T43" si="5">+(F36*2)+J36</f>
        <v>11</v>
      </c>
      <c r="U36" s="40">
        <f t="shared" ref="U36:U43" si="6">IFERROR(((T36+Q36+N36-R36)+(O36*2))/E36,"")</f>
        <v>0.56000000000000005</v>
      </c>
      <c r="V36" s="22">
        <v>466</v>
      </c>
      <c r="W36" s="22" t="s">
        <v>81</v>
      </c>
      <c r="X36" s="22" t="s">
        <v>316</v>
      </c>
      <c r="Y36" s="74">
        <v>1736</v>
      </c>
      <c r="Z36" s="41"/>
      <c r="AA36" s="1" t="s">
        <v>158</v>
      </c>
      <c r="AB36" s="28" t="s">
        <v>317</v>
      </c>
    </row>
    <row r="37" spans="1:28" x14ac:dyDescent="0.3">
      <c r="A37" s="1" t="s">
        <v>46</v>
      </c>
      <c r="B37" s="1" t="s">
        <v>65</v>
      </c>
      <c r="C37" s="27" t="s">
        <v>160</v>
      </c>
      <c r="D37" s="38">
        <v>32</v>
      </c>
      <c r="E37" s="27">
        <v>19</v>
      </c>
      <c r="F37" s="27">
        <v>0</v>
      </c>
      <c r="G37" s="27">
        <v>3</v>
      </c>
      <c r="H37" s="27"/>
      <c r="I37" s="27"/>
      <c r="J37" s="27">
        <v>1</v>
      </c>
      <c r="K37" s="27">
        <v>3</v>
      </c>
      <c r="L37" s="87"/>
      <c r="M37" s="27">
        <v>3</v>
      </c>
      <c r="N37" s="27">
        <f t="shared" si="4"/>
        <v>3</v>
      </c>
      <c r="O37" s="39">
        <v>2</v>
      </c>
      <c r="P37" s="39">
        <v>2</v>
      </c>
      <c r="Q37" s="88"/>
      <c r="R37" s="88"/>
      <c r="S37" s="88"/>
      <c r="T37" s="27">
        <f t="shared" si="5"/>
        <v>1</v>
      </c>
      <c r="U37" s="40">
        <f t="shared" si="6"/>
        <v>0.42105263157894735</v>
      </c>
      <c r="V37" s="22">
        <v>466</v>
      </c>
      <c r="W37" s="22" t="s">
        <v>81</v>
      </c>
      <c r="X37" s="22" t="s">
        <v>316</v>
      </c>
      <c r="Y37" s="74">
        <v>1736</v>
      </c>
      <c r="Z37" s="41"/>
      <c r="AA37" s="1" t="s">
        <v>158</v>
      </c>
      <c r="AB37" s="28" t="s">
        <v>317</v>
      </c>
    </row>
    <row r="38" spans="1:28" x14ac:dyDescent="0.3">
      <c r="A38" s="1" t="s">
        <v>46</v>
      </c>
      <c r="B38" s="1" t="s">
        <v>65</v>
      </c>
      <c r="C38" s="27" t="s">
        <v>48</v>
      </c>
      <c r="D38" s="38">
        <v>25</v>
      </c>
      <c r="E38" s="27">
        <v>27</v>
      </c>
      <c r="F38" s="27">
        <v>3</v>
      </c>
      <c r="G38" s="27">
        <v>7</v>
      </c>
      <c r="H38" s="27"/>
      <c r="I38" s="27"/>
      <c r="J38" s="27">
        <v>2</v>
      </c>
      <c r="K38" s="27">
        <v>2</v>
      </c>
      <c r="L38" s="87"/>
      <c r="M38" s="27">
        <v>5</v>
      </c>
      <c r="N38" s="27">
        <f t="shared" si="4"/>
        <v>5</v>
      </c>
      <c r="O38" s="39">
        <v>2</v>
      </c>
      <c r="P38" s="55">
        <v>6</v>
      </c>
      <c r="Q38" s="88"/>
      <c r="R38" s="88"/>
      <c r="S38" s="88"/>
      <c r="T38" s="27">
        <f t="shared" si="5"/>
        <v>8</v>
      </c>
      <c r="U38" s="40">
        <f t="shared" si="6"/>
        <v>0.62962962962962965</v>
      </c>
      <c r="V38" s="22">
        <v>466</v>
      </c>
      <c r="W38" s="22" t="s">
        <v>81</v>
      </c>
      <c r="X38" s="22" t="s">
        <v>316</v>
      </c>
      <c r="Y38" s="74">
        <v>1736</v>
      </c>
      <c r="Z38" s="41"/>
      <c r="AA38" s="1" t="s">
        <v>158</v>
      </c>
      <c r="AB38" s="28" t="s">
        <v>317</v>
      </c>
    </row>
    <row r="39" spans="1:28" x14ac:dyDescent="0.3">
      <c r="A39" s="1" t="s">
        <v>46</v>
      </c>
      <c r="B39" s="1" t="s">
        <v>65</v>
      </c>
      <c r="C39" s="27" t="s">
        <v>161</v>
      </c>
      <c r="D39" s="38">
        <v>44</v>
      </c>
      <c r="E39" s="27">
        <v>29</v>
      </c>
      <c r="F39" s="27">
        <v>5</v>
      </c>
      <c r="G39" s="27">
        <v>8</v>
      </c>
      <c r="H39" s="27"/>
      <c r="I39" s="27"/>
      <c r="J39" s="27">
        <v>0</v>
      </c>
      <c r="K39" s="27">
        <v>0</v>
      </c>
      <c r="L39" s="87"/>
      <c r="M39" s="27">
        <v>8</v>
      </c>
      <c r="N39" s="27">
        <f t="shared" si="4"/>
        <v>8</v>
      </c>
      <c r="O39" s="39">
        <v>0</v>
      </c>
      <c r="P39" s="55">
        <v>6</v>
      </c>
      <c r="Q39" s="88"/>
      <c r="R39" s="88"/>
      <c r="S39" s="88"/>
      <c r="T39" s="27">
        <f t="shared" si="5"/>
        <v>10</v>
      </c>
      <c r="U39" s="40">
        <f t="shared" si="6"/>
        <v>0.62068965517241381</v>
      </c>
      <c r="V39" s="22">
        <v>466</v>
      </c>
      <c r="W39" s="22" t="s">
        <v>81</v>
      </c>
      <c r="X39" s="22" t="s">
        <v>316</v>
      </c>
      <c r="Y39" s="74">
        <v>1736</v>
      </c>
      <c r="Z39" s="41"/>
      <c r="AA39" s="1" t="s">
        <v>158</v>
      </c>
      <c r="AB39" s="28" t="s">
        <v>317</v>
      </c>
    </row>
    <row r="40" spans="1:28" x14ac:dyDescent="0.3">
      <c r="A40" s="1" t="s">
        <v>46</v>
      </c>
      <c r="B40" s="1" t="s">
        <v>65</v>
      </c>
      <c r="C40" s="27" t="s">
        <v>162</v>
      </c>
      <c r="D40" s="38">
        <v>15</v>
      </c>
      <c r="E40" s="27">
        <v>38</v>
      </c>
      <c r="F40" s="27">
        <v>5</v>
      </c>
      <c r="G40" s="27">
        <v>10</v>
      </c>
      <c r="H40" s="27"/>
      <c r="I40" s="27"/>
      <c r="J40" s="27">
        <v>3</v>
      </c>
      <c r="K40" s="27">
        <v>4</v>
      </c>
      <c r="L40" s="87"/>
      <c r="M40" s="27">
        <v>12</v>
      </c>
      <c r="N40" s="27">
        <f t="shared" si="4"/>
        <v>12</v>
      </c>
      <c r="O40" s="39">
        <v>4</v>
      </c>
      <c r="P40" s="39">
        <v>2</v>
      </c>
      <c r="Q40" s="88"/>
      <c r="R40" s="88"/>
      <c r="S40" s="88"/>
      <c r="T40" s="27">
        <f t="shared" si="5"/>
        <v>13</v>
      </c>
      <c r="U40" s="40">
        <f t="shared" si="6"/>
        <v>0.86842105263157898</v>
      </c>
      <c r="V40" s="22">
        <v>466</v>
      </c>
      <c r="W40" s="22" t="s">
        <v>81</v>
      </c>
      <c r="X40" s="22" t="s">
        <v>316</v>
      </c>
      <c r="Y40" s="74">
        <v>1736</v>
      </c>
      <c r="Z40" s="41"/>
      <c r="AA40" s="1" t="s">
        <v>158</v>
      </c>
      <c r="AB40" s="28" t="s">
        <v>317</v>
      </c>
    </row>
    <row r="41" spans="1:28" x14ac:dyDescent="0.3">
      <c r="A41" s="1" t="s">
        <v>46</v>
      </c>
      <c r="B41" s="1" t="s">
        <v>65</v>
      </c>
      <c r="C41" s="27" t="s">
        <v>358</v>
      </c>
      <c r="D41" s="38">
        <v>13</v>
      </c>
      <c r="E41" s="27">
        <v>2</v>
      </c>
      <c r="F41" s="27">
        <v>1</v>
      </c>
      <c r="G41" s="27">
        <v>1</v>
      </c>
      <c r="H41" s="27"/>
      <c r="I41" s="27"/>
      <c r="J41" s="27">
        <v>0</v>
      </c>
      <c r="K41" s="27">
        <v>0</v>
      </c>
      <c r="L41" s="87"/>
      <c r="M41" s="27">
        <v>0</v>
      </c>
      <c r="N41" s="27">
        <f t="shared" si="4"/>
        <v>0</v>
      </c>
      <c r="O41" s="39">
        <v>0</v>
      </c>
      <c r="P41" s="39">
        <v>1</v>
      </c>
      <c r="Q41" s="88"/>
      <c r="R41" s="88"/>
      <c r="S41" s="88"/>
      <c r="T41" s="27">
        <f t="shared" si="5"/>
        <v>2</v>
      </c>
      <c r="U41" s="40">
        <f t="shared" si="6"/>
        <v>1</v>
      </c>
      <c r="V41" s="22">
        <v>466</v>
      </c>
      <c r="W41" s="22" t="s">
        <v>81</v>
      </c>
      <c r="X41" s="22" t="s">
        <v>316</v>
      </c>
      <c r="Y41" s="74">
        <v>1736</v>
      </c>
      <c r="Z41" s="41"/>
      <c r="AA41" s="1" t="s">
        <v>158</v>
      </c>
      <c r="AB41" s="28" t="s">
        <v>317</v>
      </c>
    </row>
    <row r="42" spans="1:28" x14ac:dyDescent="0.3">
      <c r="A42" s="1" t="s">
        <v>46</v>
      </c>
      <c r="B42" s="1" t="s">
        <v>65</v>
      </c>
      <c r="C42" s="27" t="s">
        <v>54</v>
      </c>
      <c r="D42" s="38">
        <v>33</v>
      </c>
      <c r="E42" s="27">
        <v>32</v>
      </c>
      <c r="F42" s="27">
        <v>5</v>
      </c>
      <c r="G42" s="27">
        <v>18</v>
      </c>
      <c r="H42" s="27"/>
      <c r="I42" s="27"/>
      <c r="J42" s="27">
        <v>10</v>
      </c>
      <c r="K42" s="27">
        <v>13</v>
      </c>
      <c r="L42" s="87"/>
      <c r="M42" s="27">
        <v>4</v>
      </c>
      <c r="N42" s="27">
        <f>SUM(L42:M42)</f>
        <v>4</v>
      </c>
      <c r="O42" s="39">
        <v>4</v>
      </c>
      <c r="P42" s="39">
        <v>4</v>
      </c>
      <c r="Q42" s="88"/>
      <c r="R42" s="88"/>
      <c r="S42" s="88"/>
      <c r="T42" s="27">
        <f t="shared" si="5"/>
        <v>20</v>
      </c>
      <c r="U42" s="40">
        <f t="shared" si="6"/>
        <v>1</v>
      </c>
      <c r="V42" s="22">
        <v>466</v>
      </c>
      <c r="W42" s="22" t="s">
        <v>81</v>
      </c>
      <c r="X42" s="22" t="s">
        <v>316</v>
      </c>
      <c r="Y42" s="74">
        <v>1736</v>
      </c>
      <c r="Z42" s="41"/>
      <c r="AA42" s="1" t="s">
        <v>158</v>
      </c>
      <c r="AB42" s="28" t="s">
        <v>317</v>
      </c>
    </row>
    <row r="43" spans="1:28" x14ac:dyDescent="0.3">
      <c r="A43" s="1" t="s">
        <v>46</v>
      </c>
      <c r="B43" s="1" t="s">
        <v>65</v>
      </c>
      <c r="C43" s="27" t="s">
        <v>168</v>
      </c>
      <c r="D43" s="38">
        <v>11</v>
      </c>
      <c r="E43" s="27">
        <v>34</v>
      </c>
      <c r="F43" s="27">
        <v>8</v>
      </c>
      <c r="G43" s="27">
        <v>16</v>
      </c>
      <c r="H43" s="27"/>
      <c r="I43" s="27"/>
      <c r="J43" s="27">
        <v>2</v>
      </c>
      <c r="K43" s="27">
        <v>2</v>
      </c>
      <c r="L43" s="87"/>
      <c r="M43" s="27">
        <v>5</v>
      </c>
      <c r="N43" s="27">
        <f>SUM(L43:M43)</f>
        <v>5</v>
      </c>
      <c r="O43" s="39">
        <v>2</v>
      </c>
      <c r="P43" s="39">
        <v>3</v>
      </c>
      <c r="Q43" s="39">
        <v>4</v>
      </c>
      <c r="R43" s="88"/>
      <c r="S43" s="88"/>
      <c r="T43" s="27">
        <f t="shared" si="5"/>
        <v>18</v>
      </c>
      <c r="U43" s="40">
        <f t="shared" si="6"/>
        <v>0.91176470588235292</v>
      </c>
      <c r="V43" s="22">
        <v>466</v>
      </c>
      <c r="W43" s="22" t="s">
        <v>81</v>
      </c>
      <c r="X43" s="22" t="s">
        <v>316</v>
      </c>
      <c r="Y43" s="74">
        <v>1736</v>
      </c>
      <c r="Z43" s="41"/>
      <c r="AA43" s="1" t="s">
        <v>158</v>
      </c>
      <c r="AB43" s="28" t="s">
        <v>317</v>
      </c>
    </row>
    <row r="44" spans="1:28" x14ac:dyDescent="0.3">
      <c r="A44" s="1" t="s">
        <v>46</v>
      </c>
      <c r="B44" s="1" t="s">
        <v>65</v>
      </c>
      <c r="C44" s="55" t="s">
        <v>39</v>
      </c>
      <c r="D44" s="1"/>
      <c r="E44" s="42"/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55">
        <v>10</v>
      </c>
      <c r="R44" s="55">
        <v>30</v>
      </c>
      <c r="S44" s="42"/>
      <c r="T44" s="27"/>
      <c r="U44" s="40" t="str">
        <f>_xlfn.IFNA("",((T44+Q44+N44-R44)+(O44*2))/E44)</f>
        <v/>
      </c>
      <c r="V44" s="22">
        <v>466</v>
      </c>
      <c r="W44" s="22" t="s">
        <v>81</v>
      </c>
      <c r="X44" s="22" t="s">
        <v>316</v>
      </c>
      <c r="Y44" s="74">
        <v>1736</v>
      </c>
      <c r="Z44" s="41"/>
      <c r="AA44" s="1" t="s">
        <v>158</v>
      </c>
      <c r="AB44" s="28" t="s">
        <v>317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42</v>
      </c>
      <c r="G45" s="44">
        <f t="shared" si="7"/>
        <v>92</v>
      </c>
      <c r="H45" s="44">
        <f t="shared" si="7"/>
        <v>0</v>
      </c>
      <c r="I45" s="44">
        <f t="shared" si="7"/>
        <v>0</v>
      </c>
      <c r="J45" s="44">
        <f t="shared" si="7"/>
        <v>24</v>
      </c>
      <c r="K45" s="44">
        <f t="shared" si="7"/>
        <v>33</v>
      </c>
      <c r="L45" s="44">
        <f t="shared" si="7"/>
        <v>0</v>
      </c>
      <c r="M45" s="44">
        <f t="shared" si="7"/>
        <v>47</v>
      </c>
      <c r="N45" s="44">
        <f t="shared" si="7"/>
        <v>47</v>
      </c>
      <c r="O45" s="44">
        <f t="shared" si="7"/>
        <v>21</v>
      </c>
      <c r="P45" s="44">
        <f t="shared" si="7"/>
        <v>28</v>
      </c>
      <c r="Q45" s="44">
        <f t="shared" si="7"/>
        <v>14</v>
      </c>
      <c r="R45" s="44">
        <f t="shared" si="7"/>
        <v>30</v>
      </c>
      <c r="S45" s="44">
        <f t="shared" si="7"/>
        <v>0</v>
      </c>
      <c r="T45" s="44">
        <f t="shared" si="7"/>
        <v>108</v>
      </c>
      <c r="U45" s="45">
        <f>((T45+Q45+N45-R45)+(O45*2))/E45</f>
        <v>0.75416666666666665</v>
      </c>
      <c r="V45" s="46">
        <v>466</v>
      </c>
      <c r="W45" s="46" t="s">
        <v>81</v>
      </c>
      <c r="X45" s="46" t="s">
        <v>316</v>
      </c>
      <c r="Y45" s="75">
        <v>1736</v>
      </c>
      <c r="Z45" s="47"/>
      <c r="AA45" s="43" t="s">
        <v>158</v>
      </c>
      <c r="AB45" s="78" t="s">
        <v>317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0.45652173913043476</v>
      </c>
      <c r="H46" s="27"/>
      <c r="I46" s="1"/>
      <c r="J46" s="48" t="s">
        <v>42</v>
      </c>
      <c r="K46" s="50">
        <f>J45/K45</f>
        <v>0.72727272727272729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0"/>
      <c r="V48" s="22"/>
      <c r="W48" s="22"/>
      <c r="X48" s="22"/>
      <c r="Y48" s="83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4472-EF49-4AA0-8CA1-5BBBB8C885A3}">
  <dimension ref="A1:AB46"/>
  <sheetViews>
    <sheetView workbookViewId="0"/>
  </sheetViews>
  <sheetFormatPr defaultRowHeight="14.4" x14ac:dyDescent="0.3"/>
  <cols>
    <col min="1" max="2" width="6" customWidth="1"/>
    <col min="3" max="3" width="21.4414062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29548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261</v>
      </c>
      <c r="K4" s="16" t="str">
        <f>+C11</f>
        <v>San Francisco Pioneers</v>
      </c>
      <c r="L4" s="17"/>
      <c r="M4" s="18"/>
      <c r="N4" s="19">
        <v>22</v>
      </c>
      <c r="O4" s="19">
        <v>21</v>
      </c>
      <c r="P4" s="19">
        <v>25</v>
      </c>
      <c r="Q4" s="19">
        <v>24</v>
      </c>
      <c r="R4" s="20"/>
      <c r="S4" s="21">
        <f>SUM(N4:R4)</f>
        <v>92</v>
      </c>
      <c r="T4" s="97"/>
    </row>
    <row r="5" spans="1:28" x14ac:dyDescent="0.3">
      <c r="B5" s="1"/>
      <c r="C5" s="6" t="s">
        <v>501</v>
      </c>
      <c r="D5" s="7" t="s">
        <v>6</v>
      </c>
      <c r="E5" s="1"/>
      <c r="F5" s="1"/>
      <c r="G5" s="1"/>
      <c r="J5" s="15" t="s">
        <v>80</v>
      </c>
      <c r="K5" s="16" t="str">
        <f>+C33</f>
        <v>Minnesota Fillies</v>
      </c>
      <c r="L5" s="17"/>
      <c r="M5" s="18"/>
      <c r="N5" s="19">
        <v>18</v>
      </c>
      <c r="O5" s="19">
        <v>28</v>
      </c>
      <c r="P5" s="19">
        <v>24</v>
      </c>
      <c r="Q5" s="19">
        <v>26</v>
      </c>
      <c r="R5" s="20"/>
      <c r="S5" s="21">
        <f>SUM(N5:R5)</f>
        <v>96</v>
      </c>
      <c r="T5" s="97"/>
      <c r="U5" s="1"/>
      <c r="V5" s="1"/>
      <c r="W5" s="1"/>
    </row>
    <row r="6" spans="1:28" x14ac:dyDescent="0.3">
      <c r="C6" s="96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98"/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502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40</v>
      </c>
      <c r="E13" s="27"/>
      <c r="F13" s="27">
        <v>2</v>
      </c>
      <c r="G13" s="27"/>
      <c r="H13" s="27"/>
      <c r="I13" s="27"/>
      <c r="J13" s="27">
        <v>2</v>
      </c>
      <c r="K13" s="27">
        <v>2</v>
      </c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+(F13*2)+J13</f>
        <v>6</v>
      </c>
      <c r="U13" s="40" t="str">
        <f>IFERROR(((T13+Q13+N13-R13)+(O13*2))/E13,"")</f>
        <v/>
      </c>
      <c r="V13" s="22" t="s">
        <v>502</v>
      </c>
      <c r="W13" s="22" t="s">
        <v>86</v>
      </c>
      <c r="X13" s="22" t="s">
        <v>82</v>
      </c>
      <c r="Y13" s="74" t="s">
        <v>486</v>
      </c>
      <c r="Z13" s="41"/>
      <c r="AA13" s="1" t="s">
        <v>83</v>
      </c>
      <c r="AB13" s="28" t="s">
        <v>263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32</v>
      </c>
      <c r="E14" s="27"/>
      <c r="F14" s="27">
        <v>0</v>
      </c>
      <c r="G14" s="27"/>
      <c r="H14" s="27"/>
      <c r="I14" s="27"/>
      <c r="J14" s="27">
        <v>2</v>
      </c>
      <c r="K14" s="27">
        <v>2</v>
      </c>
      <c r="L14" s="27"/>
      <c r="M14" s="27"/>
      <c r="N14" s="27">
        <f t="shared" ref="N14:N19" si="0">SUM(L14:M14)</f>
        <v>0</v>
      </c>
      <c r="O14" s="39"/>
      <c r="P14" s="39"/>
      <c r="Q14" s="39"/>
      <c r="R14" s="39"/>
      <c r="S14" s="39"/>
      <c r="T14" s="27">
        <f t="shared" ref="T14:T22" si="1">+(F14*2)+J14</f>
        <v>2</v>
      </c>
      <c r="U14" s="40" t="str">
        <f t="shared" ref="U14:U22" si="2">IFERROR(((T14+Q14+N14-R14)+(O14*2))/E14,"")</f>
        <v/>
      </c>
      <c r="V14" s="22" t="s">
        <v>502</v>
      </c>
      <c r="W14" s="22" t="s">
        <v>86</v>
      </c>
      <c r="X14" s="22" t="s">
        <v>82</v>
      </c>
      <c r="Y14" s="74" t="s">
        <v>486</v>
      </c>
      <c r="Z14" s="41"/>
      <c r="AA14" s="1" t="s">
        <v>83</v>
      </c>
      <c r="AB14" s="28" t="s">
        <v>263</v>
      </c>
    </row>
    <row r="15" spans="1:28" x14ac:dyDescent="0.3">
      <c r="A15" s="1" t="s">
        <v>65</v>
      </c>
      <c r="B15" s="1" t="s">
        <v>46</v>
      </c>
      <c r="C15" s="27" t="s">
        <v>50</v>
      </c>
      <c r="D15" s="38">
        <v>43</v>
      </c>
      <c r="E15" s="27"/>
      <c r="F15" s="27">
        <v>9</v>
      </c>
      <c r="G15" s="27"/>
      <c r="H15" s="27"/>
      <c r="I15" s="27"/>
      <c r="J15" s="27">
        <v>3</v>
      </c>
      <c r="K15" s="27">
        <v>4</v>
      </c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27">
        <f t="shared" si="1"/>
        <v>21</v>
      </c>
      <c r="U15" s="40" t="str">
        <f t="shared" si="2"/>
        <v/>
      </c>
      <c r="V15" s="22" t="s">
        <v>502</v>
      </c>
      <c r="W15" s="22" t="s">
        <v>86</v>
      </c>
      <c r="X15" s="22" t="s">
        <v>82</v>
      </c>
      <c r="Y15" s="74" t="s">
        <v>486</v>
      </c>
      <c r="Z15" s="41"/>
      <c r="AA15" s="1" t="s">
        <v>83</v>
      </c>
      <c r="AB15" s="28" t="s">
        <v>263</v>
      </c>
    </row>
    <row r="16" spans="1:28" x14ac:dyDescent="0.3">
      <c r="A16" s="1" t="s">
        <v>65</v>
      </c>
      <c r="B16" s="1" t="s">
        <v>46</v>
      </c>
      <c r="C16" s="27" t="s">
        <v>51</v>
      </c>
      <c r="D16" s="38">
        <v>10</v>
      </c>
      <c r="E16" s="27" t="s">
        <v>520</v>
      </c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27">
        <f t="shared" si="1"/>
        <v>0</v>
      </c>
      <c r="U16" s="40" t="str">
        <f t="shared" si="2"/>
        <v/>
      </c>
      <c r="V16" s="22" t="s">
        <v>502</v>
      </c>
      <c r="W16" s="22" t="s">
        <v>86</v>
      </c>
      <c r="X16" s="22" t="s">
        <v>82</v>
      </c>
      <c r="Y16" s="74" t="s">
        <v>486</v>
      </c>
      <c r="Z16" s="41"/>
      <c r="AA16" s="1" t="s">
        <v>83</v>
      </c>
      <c r="AB16" s="28" t="s">
        <v>263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13</v>
      </c>
      <c r="E17" s="27"/>
      <c r="F17" s="27">
        <v>3</v>
      </c>
      <c r="G17" s="27"/>
      <c r="H17" s="27"/>
      <c r="I17" s="27"/>
      <c r="J17" s="27">
        <v>3</v>
      </c>
      <c r="K17" s="27">
        <v>5</v>
      </c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27">
        <f t="shared" si="1"/>
        <v>9</v>
      </c>
      <c r="U17" s="40" t="str">
        <f t="shared" si="2"/>
        <v/>
      </c>
      <c r="V17" s="22" t="s">
        <v>502</v>
      </c>
      <c r="W17" s="22" t="s">
        <v>86</v>
      </c>
      <c r="X17" s="22" t="s">
        <v>82</v>
      </c>
      <c r="Y17" s="74" t="s">
        <v>486</v>
      </c>
      <c r="Z17" s="41"/>
      <c r="AA17" s="1" t="s">
        <v>83</v>
      </c>
      <c r="AB17" s="28" t="s">
        <v>263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33</v>
      </c>
      <c r="E18" s="27"/>
      <c r="F18" s="27">
        <v>4</v>
      </c>
      <c r="G18" s="27"/>
      <c r="H18" s="27"/>
      <c r="I18" s="27"/>
      <c r="J18" s="27">
        <v>6</v>
      </c>
      <c r="K18" s="27">
        <v>6</v>
      </c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14</v>
      </c>
      <c r="U18" s="40" t="str">
        <f t="shared" si="2"/>
        <v/>
      </c>
      <c r="V18" s="22" t="s">
        <v>502</v>
      </c>
      <c r="W18" s="22" t="s">
        <v>86</v>
      </c>
      <c r="X18" s="22" t="s">
        <v>82</v>
      </c>
      <c r="Y18" s="74" t="s">
        <v>486</v>
      </c>
      <c r="Z18" s="41"/>
      <c r="AA18" s="1" t="s">
        <v>83</v>
      </c>
      <c r="AB18" s="28" t="s">
        <v>263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11</v>
      </c>
      <c r="E19" s="27"/>
      <c r="F19" s="27">
        <v>7</v>
      </c>
      <c r="G19" s="27"/>
      <c r="H19" s="27"/>
      <c r="I19" s="27"/>
      <c r="J19" s="27">
        <v>6</v>
      </c>
      <c r="K19" s="27">
        <v>7</v>
      </c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20</v>
      </c>
      <c r="U19" s="40" t="str">
        <f t="shared" si="2"/>
        <v/>
      </c>
      <c r="V19" s="22" t="s">
        <v>502</v>
      </c>
      <c r="W19" s="22" t="s">
        <v>86</v>
      </c>
      <c r="X19" s="22" t="s">
        <v>82</v>
      </c>
      <c r="Y19" s="74" t="s">
        <v>486</v>
      </c>
      <c r="Z19" s="41"/>
      <c r="AA19" s="1" t="s">
        <v>83</v>
      </c>
      <c r="AB19" s="28" t="s">
        <v>263</v>
      </c>
    </row>
    <row r="20" spans="1:28" x14ac:dyDescent="0.3">
      <c r="A20" s="1" t="s">
        <v>65</v>
      </c>
      <c r="B20" s="1" t="s">
        <v>46</v>
      </c>
      <c r="C20" s="27" t="s">
        <v>488</v>
      </c>
      <c r="D20" s="38">
        <v>24</v>
      </c>
      <c r="E20" s="27"/>
      <c r="F20" s="27"/>
      <c r="G20" s="27"/>
      <c r="H20" s="27"/>
      <c r="I20" s="27"/>
      <c r="J20" s="27"/>
      <c r="K20" s="27"/>
      <c r="L20" s="27"/>
      <c r="M20" s="27"/>
      <c r="N20" s="27">
        <f>SUM(L20:M20)</f>
        <v>0</v>
      </c>
      <c r="O20" s="39"/>
      <c r="P20" s="39"/>
      <c r="Q20" s="39"/>
      <c r="R20" s="39"/>
      <c r="S20" s="39"/>
      <c r="T20" s="27">
        <f t="shared" si="1"/>
        <v>0</v>
      </c>
      <c r="U20" s="40" t="str">
        <f t="shared" si="2"/>
        <v/>
      </c>
      <c r="V20" s="22" t="s">
        <v>502</v>
      </c>
      <c r="W20" s="22" t="s">
        <v>86</v>
      </c>
      <c r="X20" s="22" t="s">
        <v>82</v>
      </c>
      <c r="Y20" s="74" t="s">
        <v>486</v>
      </c>
      <c r="Z20" s="41"/>
      <c r="AA20" s="1" t="s">
        <v>83</v>
      </c>
      <c r="AB20" s="28" t="s">
        <v>263</v>
      </c>
    </row>
    <row r="21" spans="1:28" x14ac:dyDescent="0.3">
      <c r="A21" s="1" t="s">
        <v>65</v>
      </c>
      <c r="B21" s="1" t="s">
        <v>46</v>
      </c>
      <c r="C21" s="27" t="s">
        <v>58</v>
      </c>
      <c r="D21" s="38">
        <v>22</v>
      </c>
      <c r="E21" s="27"/>
      <c r="F21" s="27">
        <v>4</v>
      </c>
      <c r="G21" s="27"/>
      <c r="H21" s="27"/>
      <c r="I21" s="27"/>
      <c r="J21" s="27">
        <v>0</v>
      </c>
      <c r="K21" s="27">
        <v>0</v>
      </c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27">
        <f>+(F21*2)+J21</f>
        <v>8</v>
      </c>
      <c r="U21" s="40" t="str">
        <f>IFERROR(((T21+Q21+N21-R21)+(O21*2))/E21,"")</f>
        <v/>
      </c>
      <c r="V21" s="22" t="s">
        <v>502</v>
      </c>
      <c r="W21" s="22" t="s">
        <v>86</v>
      </c>
      <c r="X21" s="22" t="s">
        <v>82</v>
      </c>
      <c r="Y21" s="74" t="s">
        <v>486</v>
      </c>
      <c r="Z21" s="41"/>
      <c r="AA21" s="1" t="s">
        <v>83</v>
      </c>
      <c r="AB21" s="28" t="s">
        <v>263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1</v>
      </c>
      <c r="E22" s="27"/>
      <c r="F22" s="27">
        <v>6</v>
      </c>
      <c r="G22" s="27"/>
      <c r="H22" s="27"/>
      <c r="I22" s="27"/>
      <c r="J22" s="27">
        <v>0</v>
      </c>
      <c r="K22" s="27">
        <v>0</v>
      </c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27">
        <f t="shared" si="1"/>
        <v>12</v>
      </c>
      <c r="U22" s="40" t="str">
        <f t="shared" si="2"/>
        <v/>
      </c>
      <c r="V22" s="22" t="s">
        <v>502</v>
      </c>
      <c r="W22" s="22" t="s">
        <v>86</v>
      </c>
      <c r="X22" s="22" t="s">
        <v>82</v>
      </c>
      <c r="Y22" s="74" t="s">
        <v>486</v>
      </c>
      <c r="Z22" s="41"/>
      <c r="AA22" s="1" t="s">
        <v>83</v>
      </c>
      <c r="AB22" s="28" t="s">
        <v>263</v>
      </c>
    </row>
    <row r="23" spans="1:28" x14ac:dyDescent="0.3">
      <c r="A23" s="101" t="s">
        <v>65</v>
      </c>
      <c r="B23" s="1" t="s">
        <v>46</v>
      </c>
      <c r="C23" s="55" t="s">
        <v>487</v>
      </c>
      <c r="D23" s="38"/>
      <c r="E23" s="55">
        <v>240</v>
      </c>
      <c r="F23" s="27"/>
      <c r="G23" s="55">
        <v>76</v>
      </c>
      <c r="H23" s="27"/>
      <c r="I23" s="27"/>
      <c r="J23" s="27"/>
      <c r="K23" s="27"/>
      <c r="L23" s="27"/>
      <c r="M23" s="27"/>
      <c r="N23" s="55">
        <v>33</v>
      </c>
      <c r="O23" s="39"/>
      <c r="P23" s="39"/>
      <c r="Q23" s="39"/>
      <c r="R23" s="55">
        <v>24</v>
      </c>
      <c r="S23" s="39"/>
      <c r="T23" s="27"/>
      <c r="U23" s="40"/>
      <c r="V23" s="22" t="s">
        <v>502</v>
      </c>
      <c r="W23" s="22" t="s">
        <v>86</v>
      </c>
      <c r="X23" s="22" t="s">
        <v>82</v>
      </c>
      <c r="Y23" s="74" t="s">
        <v>486</v>
      </c>
      <c r="Z23" s="41"/>
      <c r="AA23" s="1" t="s">
        <v>83</v>
      </c>
      <c r="AB23" s="28" t="s">
        <v>263</v>
      </c>
    </row>
    <row r="24" spans="1:28" x14ac:dyDescent="0.3">
      <c r="A24" s="43" t="s">
        <v>65</v>
      </c>
      <c r="B24" s="43" t="s">
        <v>46</v>
      </c>
      <c r="C24" s="44" t="s">
        <v>40</v>
      </c>
      <c r="D24" s="43"/>
      <c r="E24" s="44">
        <f>SUM(E13:E23)</f>
        <v>240</v>
      </c>
      <c r="F24" s="44">
        <f t="shared" ref="F24:T24" si="3">SUM(F13:F23)</f>
        <v>35</v>
      </c>
      <c r="G24" s="44">
        <f t="shared" si="3"/>
        <v>76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26</v>
      </c>
      <c r="L24" s="44">
        <f t="shared" si="3"/>
        <v>0</v>
      </c>
      <c r="M24" s="44">
        <f t="shared" si="3"/>
        <v>0</v>
      </c>
      <c r="N24" s="44">
        <f t="shared" si="3"/>
        <v>33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24</v>
      </c>
      <c r="S24" s="44">
        <f t="shared" si="3"/>
        <v>0</v>
      </c>
      <c r="T24" s="44">
        <f t="shared" si="3"/>
        <v>92</v>
      </c>
      <c r="U24" s="45">
        <f>((T24+Q24+N24-R24)+(O24*2))/E24</f>
        <v>0.42083333333333334</v>
      </c>
      <c r="V24" s="46" t="s">
        <v>502</v>
      </c>
      <c r="W24" s="46" t="s">
        <v>86</v>
      </c>
      <c r="X24" s="46" t="s">
        <v>82</v>
      </c>
      <c r="Y24" s="75" t="s">
        <v>486</v>
      </c>
      <c r="Z24" s="47"/>
      <c r="AA24" s="43" t="s">
        <v>83</v>
      </c>
      <c r="AB24" s="78" t="s">
        <v>263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0.46052631578947367</v>
      </c>
      <c r="H25" s="27"/>
      <c r="I25" s="1"/>
      <c r="J25" s="48" t="s">
        <v>42</v>
      </c>
      <c r="K25" s="50">
        <f>J24/K24</f>
        <v>0.84615384615384615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503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504</v>
      </c>
      <c r="D35" s="38">
        <v>45</v>
      </c>
      <c r="E35" s="27"/>
      <c r="F35" s="27">
        <v>1</v>
      </c>
      <c r="G35" s="27"/>
      <c r="H35" s="27"/>
      <c r="I35" s="27"/>
      <c r="J35" s="27">
        <v>0</v>
      </c>
      <c r="K35" s="27">
        <v>2</v>
      </c>
      <c r="L35" s="27"/>
      <c r="M35" s="27"/>
      <c r="N35" s="27">
        <f t="shared" ref="N35:N42" si="4">SUM(L35:M35)</f>
        <v>0</v>
      </c>
      <c r="O35" s="27"/>
      <c r="P35" s="55"/>
      <c r="Q35" s="27"/>
      <c r="R35" s="27"/>
      <c r="S35" s="27"/>
      <c r="T35" s="27">
        <f t="shared" ref="T35:T42" si="5">(H35*3)+((F35-H35)*2)+J35</f>
        <v>2</v>
      </c>
      <c r="U35" s="40" t="str">
        <f t="shared" ref="U35:U42" si="6">IFERROR(((T35+Q35+N35-R35)+(O35*2))/E35,"")</f>
        <v/>
      </c>
      <c r="V35" s="22" t="s">
        <v>503</v>
      </c>
      <c r="W35" s="22" t="s">
        <v>81</v>
      </c>
      <c r="X35" s="22" t="s">
        <v>87</v>
      </c>
      <c r="Y35" s="74" t="s">
        <v>486</v>
      </c>
      <c r="Z35" s="41"/>
      <c r="AA35" s="1" t="s">
        <v>158</v>
      </c>
      <c r="AB35" s="28" t="s">
        <v>343</v>
      </c>
    </row>
    <row r="36" spans="1:28" x14ac:dyDescent="0.3">
      <c r="A36" s="1" t="s">
        <v>46</v>
      </c>
      <c r="B36" s="1" t="s">
        <v>65</v>
      </c>
      <c r="C36" s="27" t="s">
        <v>160</v>
      </c>
      <c r="D36" s="38">
        <v>32</v>
      </c>
      <c r="E36" s="27"/>
      <c r="F36" s="27">
        <v>2</v>
      </c>
      <c r="G36" s="27"/>
      <c r="H36" s="27"/>
      <c r="I36" s="27"/>
      <c r="J36" s="27">
        <v>2</v>
      </c>
      <c r="K36" s="27">
        <v>2</v>
      </c>
      <c r="L36" s="27"/>
      <c r="M36" s="27"/>
      <c r="N36" s="27">
        <f t="shared" si="4"/>
        <v>0</v>
      </c>
      <c r="O36" s="39"/>
      <c r="P36" s="39"/>
      <c r="Q36" s="39"/>
      <c r="R36" s="39"/>
      <c r="S36" s="39"/>
      <c r="T36" s="39">
        <f t="shared" si="5"/>
        <v>6</v>
      </c>
      <c r="U36" s="40" t="str">
        <f t="shared" si="6"/>
        <v/>
      </c>
      <c r="V36" s="22" t="s">
        <v>503</v>
      </c>
      <c r="W36" s="22" t="s">
        <v>81</v>
      </c>
      <c r="X36" s="22" t="s">
        <v>87</v>
      </c>
      <c r="Y36" s="74" t="s">
        <v>486</v>
      </c>
      <c r="Z36" s="41"/>
      <c r="AA36" s="1" t="s">
        <v>158</v>
      </c>
      <c r="AB36" s="28" t="s">
        <v>343</v>
      </c>
    </row>
    <row r="37" spans="1:28" x14ac:dyDescent="0.3">
      <c r="A37" s="1" t="s">
        <v>46</v>
      </c>
      <c r="B37" s="1" t="s">
        <v>65</v>
      </c>
      <c r="C37" s="27" t="s">
        <v>162</v>
      </c>
      <c r="D37" s="38">
        <v>15</v>
      </c>
      <c r="E37" s="27"/>
      <c r="F37" s="27">
        <v>3</v>
      </c>
      <c r="G37" s="27"/>
      <c r="H37" s="27"/>
      <c r="I37" s="27"/>
      <c r="J37" s="27">
        <v>4</v>
      </c>
      <c r="K37" s="27">
        <v>4</v>
      </c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10</v>
      </c>
      <c r="U37" s="40" t="str">
        <f t="shared" si="6"/>
        <v/>
      </c>
      <c r="V37" s="22" t="s">
        <v>503</v>
      </c>
      <c r="W37" s="22" t="s">
        <v>81</v>
      </c>
      <c r="X37" s="22" t="s">
        <v>87</v>
      </c>
      <c r="Y37" s="74" t="s">
        <v>486</v>
      </c>
      <c r="Z37" s="41"/>
      <c r="AA37" s="1" t="s">
        <v>158</v>
      </c>
      <c r="AB37" s="28" t="s">
        <v>343</v>
      </c>
    </row>
    <row r="38" spans="1:28" x14ac:dyDescent="0.3">
      <c r="A38" s="1" t="s">
        <v>46</v>
      </c>
      <c r="B38" s="1" t="s">
        <v>65</v>
      </c>
      <c r="C38" s="27" t="s">
        <v>163</v>
      </c>
      <c r="D38" s="38">
        <v>42</v>
      </c>
      <c r="E38" s="27"/>
      <c r="F38" s="27">
        <v>10</v>
      </c>
      <c r="G38" s="27"/>
      <c r="H38" s="27"/>
      <c r="I38" s="27"/>
      <c r="J38" s="27">
        <v>6</v>
      </c>
      <c r="K38" s="27">
        <v>7</v>
      </c>
      <c r="L38" s="27"/>
      <c r="M38" s="27">
        <v>11</v>
      </c>
      <c r="N38" s="27">
        <f t="shared" si="4"/>
        <v>11</v>
      </c>
      <c r="O38" s="39"/>
      <c r="P38" s="39"/>
      <c r="Q38" s="39"/>
      <c r="R38" s="39"/>
      <c r="S38" s="39"/>
      <c r="T38" s="39">
        <f t="shared" si="5"/>
        <v>26</v>
      </c>
      <c r="U38" s="40" t="str">
        <f t="shared" si="6"/>
        <v/>
      </c>
      <c r="V38" s="22" t="s">
        <v>503</v>
      </c>
      <c r="W38" s="22" t="s">
        <v>81</v>
      </c>
      <c r="X38" s="22" t="s">
        <v>87</v>
      </c>
      <c r="Y38" s="74" t="s">
        <v>486</v>
      </c>
      <c r="Z38" s="41"/>
      <c r="AA38" s="1" t="s">
        <v>158</v>
      </c>
      <c r="AB38" s="28" t="s">
        <v>343</v>
      </c>
    </row>
    <row r="39" spans="1:28" x14ac:dyDescent="0.3">
      <c r="A39" s="1" t="s">
        <v>46</v>
      </c>
      <c r="B39" s="1" t="s">
        <v>65</v>
      </c>
      <c r="C39" s="27" t="s">
        <v>164</v>
      </c>
      <c r="D39" s="38">
        <v>53</v>
      </c>
      <c r="E39" s="27"/>
      <c r="F39" s="27">
        <v>2</v>
      </c>
      <c r="G39" s="27"/>
      <c r="H39" s="27"/>
      <c r="I39" s="27"/>
      <c r="J39" s="27">
        <v>4</v>
      </c>
      <c r="K39" s="27">
        <v>4</v>
      </c>
      <c r="L39" s="27"/>
      <c r="M39" s="27"/>
      <c r="N39" s="27">
        <f t="shared" si="4"/>
        <v>0</v>
      </c>
      <c r="O39" s="39"/>
      <c r="P39" s="39"/>
      <c r="Q39" s="39"/>
      <c r="R39" s="39"/>
      <c r="S39" s="39"/>
      <c r="T39" s="39">
        <f t="shared" si="5"/>
        <v>8</v>
      </c>
      <c r="U39" s="40" t="str">
        <f t="shared" si="6"/>
        <v/>
      </c>
      <c r="V39" s="22" t="s">
        <v>503</v>
      </c>
      <c r="W39" s="22" t="s">
        <v>81</v>
      </c>
      <c r="X39" s="22" t="s">
        <v>87</v>
      </c>
      <c r="Y39" s="74" t="s">
        <v>486</v>
      </c>
      <c r="Z39" s="41"/>
      <c r="AA39" s="1" t="s">
        <v>158</v>
      </c>
      <c r="AB39" s="28" t="s">
        <v>343</v>
      </c>
    </row>
    <row r="40" spans="1:28" x14ac:dyDescent="0.3">
      <c r="A40" s="1" t="s">
        <v>46</v>
      </c>
      <c r="B40" s="1" t="s">
        <v>65</v>
      </c>
      <c r="C40" s="27" t="s">
        <v>165</v>
      </c>
      <c r="D40" s="38">
        <v>33</v>
      </c>
      <c r="E40" s="27"/>
      <c r="F40" s="27">
        <v>0</v>
      </c>
      <c r="G40" s="27"/>
      <c r="H40" s="27"/>
      <c r="I40" s="27"/>
      <c r="J40" s="27">
        <v>2</v>
      </c>
      <c r="K40" s="27">
        <v>2</v>
      </c>
      <c r="L40" s="27"/>
      <c r="M40" s="27">
        <v>12</v>
      </c>
      <c r="N40" s="27">
        <f t="shared" si="4"/>
        <v>12</v>
      </c>
      <c r="O40" s="39"/>
      <c r="P40" s="39"/>
      <c r="Q40" s="39"/>
      <c r="R40" s="39"/>
      <c r="S40" s="39"/>
      <c r="T40" s="39">
        <f t="shared" si="5"/>
        <v>2</v>
      </c>
      <c r="U40" s="40" t="str">
        <f t="shared" si="6"/>
        <v/>
      </c>
      <c r="V40" s="22" t="s">
        <v>503</v>
      </c>
      <c r="W40" s="22" t="s">
        <v>81</v>
      </c>
      <c r="X40" s="22" t="s">
        <v>87</v>
      </c>
      <c r="Y40" s="74" t="s">
        <v>486</v>
      </c>
      <c r="Z40" s="41"/>
      <c r="AA40" s="1" t="s">
        <v>158</v>
      </c>
      <c r="AB40" s="28" t="s">
        <v>343</v>
      </c>
    </row>
    <row r="41" spans="1:28" x14ac:dyDescent="0.3">
      <c r="A41" s="1" t="s">
        <v>46</v>
      </c>
      <c r="B41" s="1" t="s">
        <v>65</v>
      </c>
      <c r="C41" s="27" t="s">
        <v>505</v>
      </c>
      <c r="D41" s="38">
        <v>10</v>
      </c>
      <c r="E41" s="27"/>
      <c r="F41" s="27">
        <v>14</v>
      </c>
      <c r="G41" s="27"/>
      <c r="H41" s="27"/>
      <c r="I41" s="27"/>
      <c r="J41" s="27">
        <v>0</v>
      </c>
      <c r="K41" s="27">
        <v>0</v>
      </c>
      <c r="L41" s="27"/>
      <c r="M41" s="27"/>
      <c r="N41" s="27">
        <f t="shared" si="4"/>
        <v>0</v>
      </c>
      <c r="O41" s="39"/>
      <c r="P41" s="39"/>
      <c r="Q41" s="39"/>
      <c r="R41" s="39"/>
      <c r="S41" s="39"/>
      <c r="T41" s="39">
        <f t="shared" si="5"/>
        <v>28</v>
      </c>
      <c r="U41" s="40" t="str">
        <f t="shared" si="6"/>
        <v/>
      </c>
      <c r="V41" s="22" t="s">
        <v>503</v>
      </c>
      <c r="W41" s="22" t="s">
        <v>81</v>
      </c>
      <c r="X41" s="22" t="s">
        <v>87</v>
      </c>
      <c r="Y41" s="74" t="s">
        <v>486</v>
      </c>
      <c r="Z41" s="41"/>
      <c r="AA41" s="1" t="s">
        <v>158</v>
      </c>
      <c r="AB41" s="28" t="s">
        <v>343</v>
      </c>
    </row>
    <row r="42" spans="1:28" x14ac:dyDescent="0.3">
      <c r="A42" s="1" t="s">
        <v>46</v>
      </c>
      <c r="B42" s="1" t="s">
        <v>65</v>
      </c>
      <c r="C42" s="27" t="s">
        <v>168</v>
      </c>
      <c r="D42" s="38">
        <v>11</v>
      </c>
      <c r="E42" s="27"/>
      <c r="F42" s="27">
        <v>7</v>
      </c>
      <c r="G42" s="27"/>
      <c r="H42" s="27"/>
      <c r="I42" s="27"/>
      <c r="J42" s="27">
        <v>0</v>
      </c>
      <c r="K42" s="27">
        <v>0</v>
      </c>
      <c r="L42" s="27"/>
      <c r="M42" s="27"/>
      <c r="N42" s="27">
        <f t="shared" si="4"/>
        <v>0</v>
      </c>
      <c r="O42" s="39"/>
      <c r="P42" s="39"/>
      <c r="Q42" s="39"/>
      <c r="R42" s="39"/>
      <c r="S42" s="39"/>
      <c r="T42" s="39">
        <f t="shared" si="5"/>
        <v>14</v>
      </c>
      <c r="U42" s="40" t="str">
        <f t="shared" si="6"/>
        <v/>
      </c>
      <c r="V42" s="22" t="s">
        <v>503</v>
      </c>
      <c r="W42" s="22" t="s">
        <v>81</v>
      </c>
      <c r="X42" s="22" t="s">
        <v>87</v>
      </c>
      <c r="Y42" s="74" t="s">
        <v>486</v>
      </c>
      <c r="Z42" s="41"/>
      <c r="AA42" s="1" t="s">
        <v>158</v>
      </c>
      <c r="AB42" s="28" t="s">
        <v>343</v>
      </c>
    </row>
    <row r="43" spans="1:28" x14ac:dyDescent="0.3">
      <c r="A43" s="1" t="s">
        <v>46</v>
      </c>
      <c r="B43" s="1" t="s">
        <v>65</v>
      </c>
      <c r="C43" s="55" t="s">
        <v>487</v>
      </c>
      <c r="D43" s="38"/>
      <c r="E43" s="55">
        <v>240</v>
      </c>
      <c r="F43" s="27"/>
      <c r="G43" s="55">
        <v>83</v>
      </c>
      <c r="H43" s="27"/>
      <c r="I43" s="27"/>
      <c r="J43" s="27"/>
      <c r="K43" s="27"/>
      <c r="L43" s="27"/>
      <c r="M43" s="27"/>
      <c r="N43" s="55">
        <v>14</v>
      </c>
      <c r="O43" s="39"/>
      <c r="P43" s="39"/>
      <c r="Q43" s="39"/>
      <c r="R43" s="55">
        <v>26</v>
      </c>
      <c r="S43" s="39"/>
      <c r="T43" s="39"/>
      <c r="U43" s="40"/>
      <c r="V43" s="22" t="s">
        <v>503</v>
      </c>
      <c r="W43" s="22" t="s">
        <v>81</v>
      </c>
      <c r="X43" s="22" t="s">
        <v>87</v>
      </c>
      <c r="Y43" s="74" t="s">
        <v>486</v>
      </c>
      <c r="Z43" s="41"/>
      <c r="AA43" s="1" t="s">
        <v>158</v>
      </c>
      <c r="AB43" s="28" t="s">
        <v>343</v>
      </c>
    </row>
    <row r="44" spans="1:28" x14ac:dyDescent="0.3">
      <c r="A44" s="43" t="s">
        <v>46</v>
      </c>
      <c r="B44" s="43" t="s">
        <v>65</v>
      </c>
      <c r="C44" s="44" t="s">
        <v>40</v>
      </c>
      <c r="D44" s="43"/>
      <c r="E44" s="44">
        <f>SUM(E36:E43)</f>
        <v>240</v>
      </c>
      <c r="F44" s="44">
        <f>SUM(F35:F43)</f>
        <v>39</v>
      </c>
      <c r="G44" s="44">
        <f t="shared" ref="G44:T44" si="7">SUM(G35:G43)</f>
        <v>83</v>
      </c>
      <c r="H44" s="44">
        <f t="shared" si="7"/>
        <v>0</v>
      </c>
      <c r="I44" s="44">
        <f t="shared" si="7"/>
        <v>0</v>
      </c>
      <c r="J44" s="44">
        <f t="shared" si="7"/>
        <v>18</v>
      </c>
      <c r="K44" s="44">
        <f t="shared" si="7"/>
        <v>21</v>
      </c>
      <c r="L44" s="44">
        <f t="shared" si="7"/>
        <v>0</v>
      </c>
      <c r="M44" s="44">
        <f t="shared" si="7"/>
        <v>23</v>
      </c>
      <c r="N44" s="44">
        <f t="shared" si="7"/>
        <v>37</v>
      </c>
      <c r="O44" s="44">
        <f t="shared" si="7"/>
        <v>0</v>
      </c>
      <c r="P44" s="44">
        <f t="shared" si="7"/>
        <v>0</v>
      </c>
      <c r="Q44" s="44">
        <f t="shared" si="7"/>
        <v>0</v>
      </c>
      <c r="R44" s="44">
        <f t="shared" si="7"/>
        <v>26</v>
      </c>
      <c r="S44" s="44">
        <f t="shared" si="7"/>
        <v>0</v>
      </c>
      <c r="T44" s="44">
        <f t="shared" si="7"/>
        <v>96</v>
      </c>
      <c r="U44" s="45">
        <f>((T44+Q44+N44-R44)+(O44*2))/E44</f>
        <v>0.44583333333333336</v>
      </c>
      <c r="V44" s="46" t="s">
        <v>503</v>
      </c>
      <c r="W44" s="46" t="s">
        <v>81</v>
      </c>
      <c r="X44" s="46" t="s">
        <v>87</v>
      </c>
      <c r="Y44" s="75" t="s">
        <v>486</v>
      </c>
      <c r="Z44" s="47"/>
      <c r="AA44" s="43" t="s">
        <v>158</v>
      </c>
      <c r="AB44" s="78" t="s">
        <v>343</v>
      </c>
    </row>
    <row r="45" spans="1:28" x14ac:dyDescent="0.3">
      <c r="A45" s="1"/>
      <c r="B45" s="1"/>
      <c r="C45" s="1"/>
      <c r="D45" s="1"/>
      <c r="F45" s="48" t="s">
        <v>41</v>
      </c>
      <c r="G45" s="49">
        <f>F44/G44</f>
        <v>0.46987951807228917</v>
      </c>
      <c r="H45" s="27"/>
      <c r="I45" s="1"/>
      <c r="J45" s="48" t="s">
        <v>42</v>
      </c>
      <c r="K45" s="50">
        <f>J44/K44</f>
        <v>0.8571428571428571</v>
      </c>
      <c r="L45" s="1"/>
      <c r="M45" s="39" t="s">
        <v>43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A21-A53D-4242-9DE4-801A57648975}">
  <sheetPr>
    <tabColor rgb="FF92D050"/>
  </sheetPr>
  <dimension ref="A1:AB49"/>
  <sheetViews>
    <sheetView workbookViewId="0">
      <selection activeCell="C11" sqref="C11:U25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141</v>
      </c>
      <c r="K4" s="16" t="s">
        <v>45</v>
      </c>
      <c r="L4" s="17"/>
      <c r="M4" s="18"/>
      <c r="N4" s="19">
        <v>21</v>
      </c>
      <c r="O4" s="19">
        <v>29</v>
      </c>
      <c r="P4" s="19">
        <v>36</v>
      </c>
      <c r="Q4" s="19">
        <v>31</v>
      </c>
      <c r="R4" s="20"/>
      <c r="S4" s="21">
        <f>SUM(N4:R4)</f>
        <v>117</v>
      </c>
      <c r="T4" s="22">
        <v>468</v>
      </c>
    </row>
    <row r="5" spans="1:28" x14ac:dyDescent="0.3">
      <c r="B5" s="1"/>
      <c r="C5" s="6" t="s">
        <v>138</v>
      </c>
      <c r="D5" s="7" t="s">
        <v>6</v>
      </c>
      <c r="E5" s="1"/>
      <c r="F5" s="1"/>
      <c r="G5" s="1"/>
      <c r="J5" s="15" t="s">
        <v>142</v>
      </c>
      <c r="K5" s="16" t="s">
        <v>74</v>
      </c>
      <c r="L5" s="17"/>
      <c r="M5" s="18"/>
      <c r="N5" s="19">
        <v>29</v>
      </c>
      <c r="O5" s="19">
        <v>35</v>
      </c>
      <c r="P5" s="19">
        <v>38</v>
      </c>
      <c r="Q5" s="19">
        <v>38</v>
      </c>
      <c r="R5" s="20"/>
      <c r="S5" s="21">
        <f>SUM(N5:R5)</f>
        <v>140</v>
      </c>
      <c r="T5" s="22">
        <v>468</v>
      </c>
      <c r="U5" s="1"/>
      <c r="V5" s="1"/>
      <c r="W5" s="1"/>
    </row>
    <row r="6" spans="1:28" x14ac:dyDescent="0.3">
      <c r="C6" s="23">
        <v>1867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139</v>
      </c>
      <c r="D7" s="7" t="s">
        <v>8</v>
      </c>
      <c r="G7" s="1"/>
      <c r="S7" s="1"/>
      <c r="T7" s="25" t="s">
        <v>9</v>
      </c>
      <c r="U7" s="1"/>
      <c r="V7" s="26">
        <v>468</v>
      </c>
      <c r="W7" s="1"/>
    </row>
    <row r="8" spans="1:28" x14ac:dyDescent="0.3">
      <c r="B8" s="1"/>
      <c r="C8" s="24" t="s">
        <v>140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0.1013888888888889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117</v>
      </c>
      <c r="D13" s="38">
        <v>44</v>
      </c>
      <c r="E13" s="27">
        <v>36</v>
      </c>
      <c r="F13" s="27">
        <v>6</v>
      </c>
      <c r="G13" s="27">
        <v>22</v>
      </c>
      <c r="H13" s="27"/>
      <c r="I13" s="27"/>
      <c r="J13" s="27">
        <v>6</v>
      </c>
      <c r="K13" s="27">
        <v>8</v>
      </c>
      <c r="L13" s="27">
        <v>2</v>
      </c>
      <c r="M13" s="27">
        <v>1</v>
      </c>
      <c r="N13" s="27">
        <f t="shared" ref="N13:N23" si="0">SUM(L13:M13)</f>
        <v>3</v>
      </c>
      <c r="O13" s="39">
        <v>2</v>
      </c>
      <c r="P13" s="39">
        <v>5</v>
      </c>
      <c r="Q13" s="39">
        <v>5</v>
      </c>
      <c r="R13" s="39">
        <v>9</v>
      </c>
      <c r="S13" s="39">
        <v>0</v>
      </c>
      <c r="T13" s="27">
        <f t="shared" ref="T13:T23" si="1">+(F13*2)+J13</f>
        <v>18</v>
      </c>
      <c r="U13" s="40">
        <f t="shared" ref="U13:U23" si="2">IFERROR(((T13+Q13+N13-R13)+(O13*2))/E13,"")</f>
        <v>0.58333333333333337</v>
      </c>
      <c r="V13" s="22">
        <v>468</v>
      </c>
      <c r="W13" s="22" t="s">
        <v>86</v>
      </c>
      <c r="X13" s="22" t="s">
        <v>82</v>
      </c>
      <c r="Y13" s="74">
        <v>1867</v>
      </c>
      <c r="Z13" s="41"/>
      <c r="AA13" s="1" t="s">
        <v>118</v>
      </c>
      <c r="AB13" s="28" t="s">
        <v>143</v>
      </c>
    </row>
    <row r="14" spans="1:28" x14ac:dyDescent="0.3">
      <c r="A14" s="1" t="s">
        <v>73</v>
      </c>
      <c r="B14" s="1" t="s">
        <v>46</v>
      </c>
      <c r="C14" s="27" t="s">
        <v>120</v>
      </c>
      <c r="D14" s="38">
        <v>51</v>
      </c>
      <c r="E14" s="27">
        <v>6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27">
        <f t="shared" si="1"/>
        <v>0</v>
      </c>
      <c r="U14" s="40">
        <f t="shared" si="2"/>
        <v>0</v>
      </c>
      <c r="V14" s="22">
        <v>468</v>
      </c>
      <c r="W14" s="22" t="s">
        <v>86</v>
      </c>
      <c r="X14" s="22" t="s">
        <v>82</v>
      </c>
      <c r="Y14" s="74">
        <v>1867</v>
      </c>
      <c r="Z14" s="41"/>
      <c r="AA14" s="1" t="s">
        <v>118</v>
      </c>
      <c r="AB14" s="28" t="s">
        <v>143</v>
      </c>
    </row>
    <row r="15" spans="1:28" x14ac:dyDescent="0.3">
      <c r="A15" s="1" t="s">
        <v>73</v>
      </c>
      <c r="B15" s="1" t="s">
        <v>46</v>
      </c>
      <c r="C15" s="27" t="s">
        <v>47</v>
      </c>
      <c r="D15" s="38">
        <v>50</v>
      </c>
      <c r="E15" s="27">
        <v>23</v>
      </c>
      <c r="F15" s="27">
        <v>6</v>
      </c>
      <c r="G15" s="27">
        <v>6</v>
      </c>
      <c r="H15" s="27"/>
      <c r="I15" s="27"/>
      <c r="J15" s="27">
        <v>0</v>
      </c>
      <c r="K15" s="27">
        <v>1</v>
      </c>
      <c r="L15" s="27">
        <v>1</v>
      </c>
      <c r="M15" s="27">
        <v>3</v>
      </c>
      <c r="N15" s="27">
        <f t="shared" si="0"/>
        <v>4</v>
      </c>
      <c r="O15" s="27">
        <v>0</v>
      </c>
      <c r="P15" s="39">
        <v>4</v>
      </c>
      <c r="Q15" s="27">
        <v>0</v>
      </c>
      <c r="R15" s="27">
        <v>3</v>
      </c>
      <c r="S15" s="27">
        <v>0</v>
      </c>
      <c r="T15" s="27">
        <f t="shared" si="1"/>
        <v>12</v>
      </c>
      <c r="U15" s="40">
        <f t="shared" si="2"/>
        <v>0.56521739130434778</v>
      </c>
      <c r="V15" s="22">
        <v>468</v>
      </c>
      <c r="W15" s="22" t="s">
        <v>86</v>
      </c>
      <c r="X15" s="22" t="s">
        <v>82</v>
      </c>
      <c r="Y15" s="74">
        <v>1867</v>
      </c>
      <c r="Z15" s="41"/>
      <c r="AA15" s="1" t="s">
        <v>118</v>
      </c>
      <c r="AB15" s="28" t="s">
        <v>143</v>
      </c>
    </row>
    <row r="16" spans="1:28" x14ac:dyDescent="0.3">
      <c r="A16" s="1" t="s">
        <v>73</v>
      </c>
      <c r="B16" s="1" t="s">
        <v>46</v>
      </c>
      <c r="C16" s="27" t="s">
        <v>121</v>
      </c>
      <c r="D16" s="38">
        <v>32</v>
      </c>
      <c r="E16" s="27" t="s">
        <v>395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9"/>
      <c r="Q16" s="27"/>
      <c r="R16" s="27"/>
      <c r="S16" s="27"/>
      <c r="T16" s="27"/>
      <c r="U16" s="40"/>
      <c r="V16" s="22">
        <v>468</v>
      </c>
      <c r="W16" s="22" t="s">
        <v>86</v>
      </c>
      <c r="X16" s="22" t="s">
        <v>82</v>
      </c>
      <c r="Y16" s="74">
        <v>1867</v>
      </c>
      <c r="Z16" s="41"/>
      <c r="AA16" s="1" t="s">
        <v>118</v>
      </c>
      <c r="AB16" s="28" t="s">
        <v>143</v>
      </c>
    </row>
    <row r="17" spans="1:28" x14ac:dyDescent="0.3">
      <c r="A17" s="1" t="s">
        <v>73</v>
      </c>
      <c r="B17" s="1" t="s">
        <v>46</v>
      </c>
      <c r="C17" s="27" t="s">
        <v>50</v>
      </c>
      <c r="D17" s="38">
        <v>43</v>
      </c>
      <c r="E17" s="27">
        <v>33</v>
      </c>
      <c r="F17" s="27">
        <v>14</v>
      </c>
      <c r="G17" s="27">
        <v>21</v>
      </c>
      <c r="H17" s="27"/>
      <c r="I17" s="27"/>
      <c r="J17" s="27">
        <v>4</v>
      </c>
      <c r="K17" s="27">
        <v>5</v>
      </c>
      <c r="L17" s="27">
        <v>6</v>
      </c>
      <c r="M17" s="27">
        <v>4</v>
      </c>
      <c r="N17" s="27">
        <f t="shared" si="0"/>
        <v>10</v>
      </c>
      <c r="O17" s="39">
        <v>3</v>
      </c>
      <c r="P17" s="39">
        <v>4</v>
      </c>
      <c r="Q17" s="39">
        <v>0</v>
      </c>
      <c r="R17" s="39">
        <v>1</v>
      </c>
      <c r="S17" s="39">
        <v>1</v>
      </c>
      <c r="T17" s="27">
        <f t="shared" si="1"/>
        <v>32</v>
      </c>
      <c r="U17" s="40">
        <f t="shared" si="2"/>
        <v>1.4242424242424243</v>
      </c>
      <c r="V17" s="22">
        <v>468</v>
      </c>
      <c r="W17" s="22" t="s">
        <v>86</v>
      </c>
      <c r="X17" s="22" t="s">
        <v>82</v>
      </c>
      <c r="Y17" s="74">
        <v>1867</v>
      </c>
      <c r="Z17" s="41"/>
      <c r="AA17" s="1" t="s">
        <v>118</v>
      </c>
      <c r="AB17" s="28" t="s">
        <v>143</v>
      </c>
    </row>
    <row r="18" spans="1:28" x14ac:dyDescent="0.3">
      <c r="A18" s="1" t="s">
        <v>73</v>
      </c>
      <c r="B18" s="1" t="s">
        <v>46</v>
      </c>
      <c r="C18" s="27" t="s">
        <v>51</v>
      </c>
      <c r="D18" s="38">
        <v>10</v>
      </c>
      <c r="E18" s="27">
        <v>35</v>
      </c>
      <c r="F18" s="27">
        <v>6</v>
      </c>
      <c r="G18" s="27">
        <v>16</v>
      </c>
      <c r="H18" s="27"/>
      <c r="I18" s="27"/>
      <c r="J18" s="27">
        <v>2</v>
      </c>
      <c r="K18" s="27">
        <v>4</v>
      </c>
      <c r="L18" s="27">
        <v>2</v>
      </c>
      <c r="M18" s="27">
        <v>2</v>
      </c>
      <c r="N18" s="27">
        <f t="shared" si="0"/>
        <v>4</v>
      </c>
      <c r="O18" s="39">
        <v>5</v>
      </c>
      <c r="P18" s="39">
        <v>3</v>
      </c>
      <c r="Q18" s="39">
        <v>3</v>
      </c>
      <c r="R18" s="39">
        <v>5</v>
      </c>
      <c r="S18" s="39">
        <v>0</v>
      </c>
      <c r="T18" s="27">
        <f t="shared" si="1"/>
        <v>14</v>
      </c>
      <c r="U18" s="40">
        <f t="shared" si="2"/>
        <v>0.74285714285714288</v>
      </c>
      <c r="V18" s="22">
        <v>468</v>
      </c>
      <c r="W18" s="22" t="s">
        <v>86</v>
      </c>
      <c r="X18" s="22" t="s">
        <v>82</v>
      </c>
      <c r="Y18" s="74">
        <v>1867</v>
      </c>
      <c r="Z18" s="41"/>
      <c r="AA18" s="1" t="s">
        <v>118</v>
      </c>
      <c r="AB18" s="28" t="s">
        <v>143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33</v>
      </c>
      <c r="E19" s="27">
        <v>17</v>
      </c>
      <c r="F19" s="27">
        <v>1</v>
      </c>
      <c r="G19" s="27">
        <v>4</v>
      </c>
      <c r="H19" s="27"/>
      <c r="I19" s="27"/>
      <c r="J19" s="27">
        <v>1</v>
      </c>
      <c r="K19" s="27">
        <v>3</v>
      </c>
      <c r="L19" s="27">
        <v>0</v>
      </c>
      <c r="M19" s="27">
        <v>1</v>
      </c>
      <c r="N19" s="27">
        <f t="shared" si="0"/>
        <v>1</v>
      </c>
      <c r="O19" s="39">
        <v>3</v>
      </c>
      <c r="P19" s="39">
        <v>5</v>
      </c>
      <c r="Q19" s="39">
        <v>2</v>
      </c>
      <c r="R19" s="39">
        <v>1</v>
      </c>
      <c r="S19" s="39">
        <v>0</v>
      </c>
      <c r="T19" s="27">
        <f t="shared" si="1"/>
        <v>3</v>
      </c>
      <c r="U19" s="40">
        <f t="shared" si="2"/>
        <v>0.6470588235294118</v>
      </c>
      <c r="V19" s="22">
        <v>468</v>
      </c>
      <c r="W19" s="22" t="s">
        <v>86</v>
      </c>
      <c r="X19" s="22" t="s">
        <v>82</v>
      </c>
      <c r="Y19" s="74">
        <v>1867</v>
      </c>
      <c r="Z19" s="41"/>
      <c r="AA19" s="1" t="s">
        <v>118</v>
      </c>
      <c r="AB19" s="28" t="s">
        <v>143</v>
      </c>
    </row>
    <row r="20" spans="1:28" x14ac:dyDescent="0.3">
      <c r="A20" s="1" t="s">
        <v>73</v>
      </c>
      <c r="B20" s="1" t="s">
        <v>46</v>
      </c>
      <c r="C20" s="27" t="s">
        <v>122</v>
      </c>
      <c r="D20" s="38">
        <v>40</v>
      </c>
      <c r="E20" s="27" t="s">
        <v>395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 t="str">
        <f t="shared" si="2"/>
        <v/>
      </c>
      <c r="V20" s="22">
        <v>468</v>
      </c>
      <c r="W20" s="22" t="s">
        <v>86</v>
      </c>
      <c r="X20" s="22" t="s">
        <v>82</v>
      </c>
      <c r="Y20" s="74">
        <v>1867</v>
      </c>
      <c r="Z20" s="41"/>
      <c r="AA20" s="1" t="s">
        <v>118</v>
      </c>
      <c r="AB20" s="28" t="s">
        <v>143</v>
      </c>
    </row>
    <row r="21" spans="1:28" x14ac:dyDescent="0.3">
      <c r="A21" s="1" t="s">
        <v>73</v>
      </c>
      <c r="B21" s="1" t="s">
        <v>46</v>
      </c>
      <c r="C21" s="27" t="s">
        <v>136</v>
      </c>
      <c r="D21" s="38">
        <v>11</v>
      </c>
      <c r="E21" s="27">
        <v>24</v>
      </c>
      <c r="F21" s="27">
        <v>5</v>
      </c>
      <c r="G21" s="27">
        <v>10</v>
      </c>
      <c r="H21" s="27"/>
      <c r="I21" s="27"/>
      <c r="J21" s="27">
        <v>2</v>
      </c>
      <c r="K21" s="27">
        <v>4</v>
      </c>
      <c r="L21" s="27">
        <v>4</v>
      </c>
      <c r="M21" s="27">
        <v>4</v>
      </c>
      <c r="N21" s="27">
        <f t="shared" si="0"/>
        <v>8</v>
      </c>
      <c r="O21" s="39">
        <v>1</v>
      </c>
      <c r="P21" s="55">
        <v>6</v>
      </c>
      <c r="Q21" s="39">
        <v>1</v>
      </c>
      <c r="R21" s="39">
        <v>3</v>
      </c>
      <c r="S21" s="39">
        <v>0</v>
      </c>
      <c r="T21" s="27">
        <f t="shared" si="1"/>
        <v>12</v>
      </c>
      <c r="U21" s="40">
        <f t="shared" si="2"/>
        <v>0.83333333333333337</v>
      </c>
      <c r="V21" s="22">
        <v>468</v>
      </c>
      <c r="W21" s="22" t="s">
        <v>86</v>
      </c>
      <c r="X21" s="22" t="s">
        <v>82</v>
      </c>
      <c r="Y21" s="74">
        <v>1867</v>
      </c>
      <c r="Z21" s="41"/>
      <c r="AA21" s="1" t="s">
        <v>118</v>
      </c>
      <c r="AB21" s="28" t="s">
        <v>143</v>
      </c>
    </row>
    <row r="22" spans="1:28" x14ac:dyDescent="0.3">
      <c r="A22" s="1" t="s">
        <v>73</v>
      </c>
      <c r="B22" s="1" t="s">
        <v>46</v>
      </c>
      <c r="C22" s="27" t="s">
        <v>123</v>
      </c>
      <c r="D22" s="38">
        <v>24</v>
      </c>
      <c r="E22" s="27">
        <v>28</v>
      </c>
      <c r="F22" s="27">
        <v>2</v>
      </c>
      <c r="G22" s="27">
        <v>8</v>
      </c>
      <c r="H22" s="27"/>
      <c r="I22" s="27"/>
      <c r="J22" s="27">
        <v>1</v>
      </c>
      <c r="K22" s="27">
        <v>2</v>
      </c>
      <c r="L22" s="27">
        <v>4</v>
      </c>
      <c r="M22" s="27">
        <v>2</v>
      </c>
      <c r="N22" s="27">
        <f t="shared" si="0"/>
        <v>6</v>
      </c>
      <c r="O22" s="39">
        <v>0</v>
      </c>
      <c r="P22" s="39">
        <v>5</v>
      </c>
      <c r="Q22" s="39">
        <v>0</v>
      </c>
      <c r="R22" s="39">
        <v>1</v>
      </c>
      <c r="S22" s="39">
        <v>0</v>
      </c>
      <c r="T22" s="27">
        <f t="shared" si="1"/>
        <v>5</v>
      </c>
      <c r="U22" s="40">
        <f t="shared" si="2"/>
        <v>0.35714285714285715</v>
      </c>
      <c r="V22" s="22">
        <v>468</v>
      </c>
      <c r="W22" s="22" t="s">
        <v>86</v>
      </c>
      <c r="X22" s="22" t="s">
        <v>82</v>
      </c>
      <c r="Y22" s="74">
        <v>1867</v>
      </c>
      <c r="Z22" s="41"/>
      <c r="AA22" s="1" t="s">
        <v>118</v>
      </c>
      <c r="AB22" s="28" t="s">
        <v>143</v>
      </c>
    </row>
    <row r="23" spans="1:28" x14ac:dyDescent="0.3">
      <c r="A23" s="1" t="s">
        <v>73</v>
      </c>
      <c r="B23" s="1" t="s">
        <v>46</v>
      </c>
      <c r="C23" s="27" t="s">
        <v>55</v>
      </c>
      <c r="D23" s="38">
        <v>1</v>
      </c>
      <c r="E23" s="27">
        <v>38</v>
      </c>
      <c r="F23" s="27">
        <v>9</v>
      </c>
      <c r="G23" s="27">
        <v>17</v>
      </c>
      <c r="H23" s="27"/>
      <c r="I23" s="27"/>
      <c r="J23" s="27">
        <v>3</v>
      </c>
      <c r="K23" s="27">
        <v>6</v>
      </c>
      <c r="L23" s="27">
        <v>1</v>
      </c>
      <c r="M23" s="27">
        <v>3</v>
      </c>
      <c r="N23" s="27">
        <f t="shared" si="0"/>
        <v>4</v>
      </c>
      <c r="O23" s="39">
        <v>5</v>
      </c>
      <c r="P23" s="55">
        <v>6</v>
      </c>
      <c r="Q23" s="39">
        <v>5</v>
      </c>
      <c r="R23" s="39">
        <v>5</v>
      </c>
      <c r="S23" s="39">
        <v>0</v>
      </c>
      <c r="T23" s="27">
        <f t="shared" si="1"/>
        <v>21</v>
      </c>
      <c r="U23" s="40">
        <f t="shared" si="2"/>
        <v>0.92105263157894735</v>
      </c>
      <c r="V23" s="22">
        <v>468</v>
      </c>
      <c r="W23" s="22" t="s">
        <v>86</v>
      </c>
      <c r="X23" s="22" t="s">
        <v>82</v>
      </c>
      <c r="Y23" s="74">
        <v>1867</v>
      </c>
      <c r="Z23" s="41"/>
      <c r="AA23" s="1" t="s">
        <v>118</v>
      </c>
      <c r="AB23" s="28" t="s">
        <v>143</v>
      </c>
    </row>
    <row r="24" spans="1:28" x14ac:dyDescent="0.3">
      <c r="A24" s="43" t="s">
        <v>73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49</v>
      </c>
      <c r="G24" s="44">
        <f t="shared" si="3"/>
        <v>104</v>
      </c>
      <c r="H24" s="44">
        <f t="shared" si="3"/>
        <v>0</v>
      </c>
      <c r="I24" s="44">
        <f t="shared" si="3"/>
        <v>0</v>
      </c>
      <c r="J24" s="44">
        <f t="shared" si="3"/>
        <v>19</v>
      </c>
      <c r="K24" s="44">
        <f t="shared" si="3"/>
        <v>33</v>
      </c>
      <c r="L24" s="44">
        <f t="shared" si="3"/>
        <v>20</v>
      </c>
      <c r="M24" s="44">
        <f t="shared" si="3"/>
        <v>20</v>
      </c>
      <c r="N24" s="44">
        <f t="shared" si="3"/>
        <v>40</v>
      </c>
      <c r="O24" s="44">
        <f t="shared" si="3"/>
        <v>19</v>
      </c>
      <c r="P24" s="44">
        <f t="shared" si="3"/>
        <v>38</v>
      </c>
      <c r="Q24" s="44">
        <f t="shared" si="3"/>
        <v>16</v>
      </c>
      <c r="R24" s="44">
        <f t="shared" si="3"/>
        <v>28</v>
      </c>
      <c r="S24" s="44">
        <f t="shared" si="3"/>
        <v>1</v>
      </c>
      <c r="T24" s="44">
        <f t="shared" si="3"/>
        <v>117</v>
      </c>
      <c r="U24" s="45">
        <f>((T24+Q24+N24-R24)+(O24*2))/E24</f>
        <v>0.76249999999999996</v>
      </c>
      <c r="V24" s="46">
        <v>468</v>
      </c>
      <c r="W24" s="46" t="s">
        <v>86</v>
      </c>
      <c r="X24" s="46" t="s">
        <v>82</v>
      </c>
      <c r="Y24" s="75">
        <v>1867</v>
      </c>
      <c r="Z24" s="47"/>
      <c r="AA24" s="43" t="s">
        <v>118</v>
      </c>
      <c r="AB24" s="78" t="s">
        <v>143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0.47115384615384615</v>
      </c>
      <c r="H25" s="27"/>
      <c r="I25" s="1"/>
      <c r="J25" s="48" t="s">
        <v>42</v>
      </c>
      <c r="K25" s="50">
        <f>J24/K24</f>
        <v>0.5757575757575758</v>
      </c>
      <c r="L25" s="1"/>
      <c r="M25" s="39" t="s">
        <v>43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127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27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144</v>
      </c>
      <c r="D35" s="38">
        <v>24</v>
      </c>
      <c r="E35" s="27">
        <v>14</v>
      </c>
      <c r="F35" s="27">
        <v>5</v>
      </c>
      <c r="G35" s="27">
        <v>6</v>
      </c>
      <c r="H35" s="27"/>
      <c r="I35" s="27"/>
      <c r="J35" s="27">
        <v>6</v>
      </c>
      <c r="K35" s="27">
        <v>10</v>
      </c>
      <c r="L35" s="27">
        <v>2</v>
      </c>
      <c r="M35" s="27">
        <v>3</v>
      </c>
      <c r="N35" s="27">
        <f t="shared" ref="N35:N46" si="4">SUM(L35:M35)</f>
        <v>5</v>
      </c>
      <c r="O35" s="39">
        <v>0</v>
      </c>
      <c r="P35" s="39">
        <v>4</v>
      </c>
      <c r="Q35" s="39">
        <v>1</v>
      </c>
      <c r="R35" s="39">
        <v>2</v>
      </c>
      <c r="S35" s="39">
        <v>0</v>
      </c>
      <c r="T35" s="39">
        <f t="shared" ref="T35:T46" si="5">(H35*3)+((F35-H35)*2)+J35</f>
        <v>16</v>
      </c>
      <c r="U35" s="40">
        <f t="shared" ref="U35:U46" si="6">IFERROR(((T35+Q35+N35-R35)+(O35*2))/E35,"")</f>
        <v>1.4285714285714286</v>
      </c>
      <c r="V35" s="22">
        <v>468</v>
      </c>
      <c r="W35" s="22" t="s">
        <v>81</v>
      </c>
      <c r="X35" s="22" t="s">
        <v>87</v>
      </c>
      <c r="Y35" s="74">
        <v>1867</v>
      </c>
      <c r="Z35" s="41"/>
      <c r="AA35" s="1" t="s">
        <v>145</v>
      </c>
      <c r="AB35" s="28" t="s">
        <v>146</v>
      </c>
    </row>
    <row r="36" spans="1:28" x14ac:dyDescent="0.3">
      <c r="A36" s="1" t="s">
        <v>46</v>
      </c>
      <c r="B36" s="1" t="s">
        <v>73</v>
      </c>
      <c r="C36" s="27" t="s">
        <v>147</v>
      </c>
      <c r="D36" s="38">
        <v>22</v>
      </c>
      <c r="E36" s="27">
        <v>33</v>
      </c>
      <c r="F36" s="27">
        <v>3</v>
      </c>
      <c r="G36" s="27">
        <v>8</v>
      </c>
      <c r="H36" s="27"/>
      <c r="I36" s="27"/>
      <c r="J36" s="27">
        <v>2</v>
      </c>
      <c r="K36" s="27">
        <v>3</v>
      </c>
      <c r="L36" s="27">
        <v>0</v>
      </c>
      <c r="M36" s="27">
        <v>1</v>
      </c>
      <c r="N36" s="27">
        <f t="shared" si="4"/>
        <v>1</v>
      </c>
      <c r="O36" s="39">
        <v>3</v>
      </c>
      <c r="P36" s="39">
        <v>2</v>
      </c>
      <c r="Q36" s="39">
        <v>2</v>
      </c>
      <c r="R36" s="39">
        <v>3</v>
      </c>
      <c r="S36" s="39">
        <v>0</v>
      </c>
      <c r="T36" s="39">
        <f t="shared" si="5"/>
        <v>8</v>
      </c>
      <c r="U36" s="40">
        <f t="shared" si="6"/>
        <v>0.42424242424242425</v>
      </c>
      <c r="V36" s="22">
        <v>468</v>
      </c>
      <c r="W36" s="22" t="s">
        <v>81</v>
      </c>
      <c r="X36" s="22" t="s">
        <v>87</v>
      </c>
      <c r="Y36" s="74">
        <v>1867</v>
      </c>
      <c r="Z36" s="41"/>
      <c r="AA36" s="1" t="s">
        <v>145</v>
      </c>
      <c r="AB36" s="28" t="s">
        <v>146</v>
      </c>
    </row>
    <row r="37" spans="1:28" x14ac:dyDescent="0.3">
      <c r="A37" s="1" t="s">
        <v>46</v>
      </c>
      <c r="B37" s="1" t="s">
        <v>73</v>
      </c>
      <c r="C37" s="27" t="s">
        <v>148</v>
      </c>
      <c r="D37" s="38">
        <v>21</v>
      </c>
      <c r="E37" s="27">
        <v>9</v>
      </c>
      <c r="F37" s="27">
        <v>1</v>
      </c>
      <c r="G37" s="27">
        <v>3</v>
      </c>
      <c r="H37" s="27"/>
      <c r="I37" s="27"/>
      <c r="J37" s="27">
        <v>0</v>
      </c>
      <c r="K37" s="27">
        <v>3</v>
      </c>
      <c r="L37" s="27">
        <v>2</v>
      </c>
      <c r="M37" s="27">
        <v>2</v>
      </c>
      <c r="N37" s="27">
        <f t="shared" si="4"/>
        <v>4</v>
      </c>
      <c r="O37" s="39">
        <v>0</v>
      </c>
      <c r="P37" s="39">
        <v>1</v>
      </c>
      <c r="Q37" s="39">
        <v>0</v>
      </c>
      <c r="R37" s="39">
        <v>2</v>
      </c>
      <c r="S37" s="39">
        <v>0</v>
      </c>
      <c r="T37" s="39">
        <f t="shared" si="5"/>
        <v>2</v>
      </c>
      <c r="U37" s="40">
        <f t="shared" si="6"/>
        <v>0.44444444444444442</v>
      </c>
      <c r="V37" s="22">
        <v>468</v>
      </c>
      <c r="W37" s="22" t="s">
        <v>81</v>
      </c>
      <c r="X37" s="22" t="s">
        <v>87</v>
      </c>
      <c r="Y37" s="74">
        <v>1867</v>
      </c>
      <c r="Z37" s="41"/>
      <c r="AA37" s="1" t="s">
        <v>145</v>
      </c>
      <c r="AB37" s="28" t="s">
        <v>146</v>
      </c>
    </row>
    <row r="38" spans="1:28" x14ac:dyDescent="0.3">
      <c r="A38" s="1" t="s">
        <v>46</v>
      </c>
      <c r="B38" s="1" t="s">
        <v>73</v>
      </c>
      <c r="C38" s="27" t="s">
        <v>149</v>
      </c>
      <c r="D38" s="38">
        <v>15</v>
      </c>
      <c r="E38" s="27">
        <v>30</v>
      </c>
      <c r="F38" s="27">
        <v>2</v>
      </c>
      <c r="G38" s="27">
        <v>6</v>
      </c>
      <c r="H38" s="27"/>
      <c r="I38" s="27"/>
      <c r="J38" s="27">
        <v>4</v>
      </c>
      <c r="K38" s="27">
        <v>5</v>
      </c>
      <c r="L38" s="27">
        <v>0</v>
      </c>
      <c r="M38" s="27">
        <v>4</v>
      </c>
      <c r="N38" s="27">
        <f t="shared" si="4"/>
        <v>4</v>
      </c>
      <c r="O38" s="39">
        <v>9</v>
      </c>
      <c r="P38" s="39">
        <v>3</v>
      </c>
      <c r="Q38" s="39">
        <v>2</v>
      </c>
      <c r="R38" s="39">
        <v>4</v>
      </c>
      <c r="S38" s="39">
        <v>0</v>
      </c>
      <c r="T38" s="39">
        <f t="shared" si="5"/>
        <v>8</v>
      </c>
      <c r="U38" s="40">
        <f t="shared" si="6"/>
        <v>0.93333333333333335</v>
      </c>
      <c r="V38" s="22">
        <v>468</v>
      </c>
      <c r="W38" s="22" t="s">
        <v>81</v>
      </c>
      <c r="X38" s="22" t="s">
        <v>87</v>
      </c>
      <c r="Y38" s="74">
        <v>1867</v>
      </c>
      <c r="Z38" s="41"/>
      <c r="AA38" s="1" t="s">
        <v>145</v>
      </c>
      <c r="AB38" s="28" t="s">
        <v>146</v>
      </c>
    </row>
    <row r="39" spans="1:28" x14ac:dyDescent="0.3">
      <c r="A39" s="1" t="s">
        <v>46</v>
      </c>
      <c r="B39" s="1" t="s">
        <v>73</v>
      </c>
      <c r="C39" s="27" t="s">
        <v>150</v>
      </c>
      <c r="D39" s="38">
        <v>10</v>
      </c>
      <c r="E39" s="27">
        <v>11</v>
      </c>
      <c r="F39" s="27">
        <v>1</v>
      </c>
      <c r="G39" s="27">
        <v>5</v>
      </c>
      <c r="H39" s="27">
        <v>0</v>
      </c>
      <c r="I39" s="27">
        <v>1</v>
      </c>
      <c r="J39" s="27">
        <v>4</v>
      </c>
      <c r="K39" s="27">
        <v>4</v>
      </c>
      <c r="L39" s="27">
        <v>1</v>
      </c>
      <c r="M39" s="27">
        <v>0</v>
      </c>
      <c r="N39" s="27">
        <f t="shared" si="4"/>
        <v>1</v>
      </c>
      <c r="O39" s="39">
        <v>3</v>
      </c>
      <c r="P39" s="39">
        <v>1</v>
      </c>
      <c r="Q39" s="39">
        <v>1</v>
      </c>
      <c r="R39" s="39">
        <v>1</v>
      </c>
      <c r="S39" s="39">
        <v>0</v>
      </c>
      <c r="T39" s="39">
        <f t="shared" si="5"/>
        <v>6</v>
      </c>
      <c r="U39" s="40">
        <f t="shared" si="6"/>
        <v>1.1818181818181819</v>
      </c>
      <c r="V39" s="22">
        <v>468</v>
      </c>
      <c r="W39" s="22" t="s">
        <v>81</v>
      </c>
      <c r="X39" s="22" t="s">
        <v>87</v>
      </c>
      <c r="Y39" s="74">
        <v>1867</v>
      </c>
      <c r="Z39" s="41"/>
      <c r="AA39" s="1" t="s">
        <v>145</v>
      </c>
      <c r="AB39" s="28" t="s">
        <v>146</v>
      </c>
    </row>
    <row r="40" spans="1:28" x14ac:dyDescent="0.3">
      <c r="A40" s="1" t="s">
        <v>46</v>
      </c>
      <c r="B40" s="1" t="s">
        <v>73</v>
      </c>
      <c r="C40" s="27" t="s">
        <v>151</v>
      </c>
      <c r="D40" s="38">
        <v>14</v>
      </c>
      <c r="E40" s="27">
        <v>17</v>
      </c>
      <c r="F40" s="27">
        <v>3</v>
      </c>
      <c r="G40" s="27">
        <v>5</v>
      </c>
      <c r="H40" s="27"/>
      <c r="I40" s="27"/>
      <c r="J40" s="27">
        <v>6</v>
      </c>
      <c r="K40" s="27">
        <v>12</v>
      </c>
      <c r="L40" s="27">
        <v>2</v>
      </c>
      <c r="M40" s="27">
        <v>2</v>
      </c>
      <c r="N40" s="27">
        <f t="shared" si="4"/>
        <v>4</v>
      </c>
      <c r="O40" s="39">
        <v>6</v>
      </c>
      <c r="P40" s="39">
        <v>3</v>
      </c>
      <c r="Q40" s="39">
        <v>3</v>
      </c>
      <c r="R40" s="39">
        <v>3</v>
      </c>
      <c r="S40" s="39">
        <v>1</v>
      </c>
      <c r="T40" s="39">
        <f t="shared" si="5"/>
        <v>12</v>
      </c>
      <c r="U40" s="40">
        <f t="shared" si="6"/>
        <v>1.6470588235294117</v>
      </c>
      <c r="V40" s="22">
        <v>468</v>
      </c>
      <c r="W40" s="22" t="s">
        <v>81</v>
      </c>
      <c r="X40" s="22" t="s">
        <v>87</v>
      </c>
      <c r="Y40" s="74">
        <v>1867</v>
      </c>
      <c r="Z40" s="41"/>
      <c r="AA40" s="1" t="s">
        <v>145</v>
      </c>
      <c r="AB40" s="28" t="s">
        <v>146</v>
      </c>
    </row>
    <row r="41" spans="1:28" x14ac:dyDescent="0.3">
      <c r="A41" s="1" t="s">
        <v>46</v>
      </c>
      <c r="B41" s="1" t="s">
        <v>73</v>
      </c>
      <c r="C41" s="27" t="s">
        <v>152</v>
      </c>
      <c r="D41" s="38">
        <v>44</v>
      </c>
      <c r="E41" s="27">
        <v>41</v>
      </c>
      <c r="F41" s="27">
        <v>12</v>
      </c>
      <c r="G41" s="27">
        <v>21</v>
      </c>
      <c r="H41" s="27"/>
      <c r="I41" s="27"/>
      <c r="J41" s="27">
        <v>10</v>
      </c>
      <c r="K41" s="27">
        <v>14</v>
      </c>
      <c r="L41" s="27">
        <v>3</v>
      </c>
      <c r="M41" s="27">
        <v>15</v>
      </c>
      <c r="N41" s="27">
        <f t="shared" si="4"/>
        <v>18</v>
      </c>
      <c r="O41" s="39">
        <v>1</v>
      </c>
      <c r="P41" s="39">
        <v>4</v>
      </c>
      <c r="Q41" s="39">
        <v>1</v>
      </c>
      <c r="R41" s="39">
        <v>7</v>
      </c>
      <c r="S41" s="39">
        <v>1</v>
      </c>
      <c r="T41" s="39">
        <f t="shared" si="5"/>
        <v>34</v>
      </c>
      <c r="U41" s="40">
        <f t="shared" si="6"/>
        <v>1.1707317073170731</v>
      </c>
      <c r="V41" s="22">
        <v>468</v>
      </c>
      <c r="W41" s="22" t="s">
        <v>81</v>
      </c>
      <c r="X41" s="22" t="s">
        <v>87</v>
      </c>
      <c r="Y41" s="74">
        <v>1867</v>
      </c>
      <c r="Z41" s="41"/>
      <c r="AA41" s="1" t="s">
        <v>145</v>
      </c>
      <c r="AB41" s="28" t="s">
        <v>146</v>
      </c>
    </row>
    <row r="42" spans="1:28" x14ac:dyDescent="0.3">
      <c r="A42" s="1" t="s">
        <v>46</v>
      </c>
      <c r="B42" s="1" t="s">
        <v>73</v>
      </c>
      <c r="C42" s="27" t="s">
        <v>153</v>
      </c>
      <c r="D42" s="38">
        <v>26</v>
      </c>
      <c r="E42" s="27">
        <v>6</v>
      </c>
      <c r="F42" s="27">
        <v>2</v>
      </c>
      <c r="G42" s="27">
        <v>2</v>
      </c>
      <c r="H42" s="27"/>
      <c r="I42" s="27"/>
      <c r="J42" s="27">
        <v>2</v>
      </c>
      <c r="K42" s="27">
        <v>2</v>
      </c>
      <c r="L42" s="27">
        <v>1</v>
      </c>
      <c r="M42" s="27">
        <v>1</v>
      </c>
      <c r="N42" s="27">
        <f t="shared" si="4"/>
        <v>2</v>
      </c>
      <c r="O42" s="27">
        <v>0</v>
      </c>
      <c r="P42" s="39">
        <v>0</v>
      </c>
      <c r="Q42" s="27">
        <v>0</v>
      </c>
      <c r="R42" s="27">
        <v>1</v>
      </c>
      <c r="S42" s="27">
        <v>0</v>
      </c>
      <c r="T42" s="27">
        <f t="shared" si="5"/>
        <v>6</v>
      </c>
      <c r="U42" s="40">
        <f t="shared" si="6"/>
        <v>1.1666666666666667</v>
      </c>
      <c r="V42" s="22">
        <v>468</v>
      </c>
      <c r="W42" s="22" t="s">
        <v>81</v>
      </c>
      <c r="X42" s="22" t="s">
        <v>87</v>
      </c>
      <c r="Y42" s="74">
        <v>1867</v>
      </c>
      <c r="Z42" s="41"/>
      <c r="AA42" s="1" t="s">
        <v>145</v>
      </c>
      <c r="AB42" s="28" t="s">
        <v>146</v>
      </c>
    </row>
    <row r="43" spans="1:28" x14ac:dyDescent="0.3">
      <c r="A43" s="1" t="s">
        <v>46</v>
      </c>
      <c r="B43" s="1" t="s">
        <v>73</v>
      </c>
      <c r="C43" s="27" t="s">
        <v>474</v>
      </c>
      <c r="D43" s="38">
        <v>12</v>
      </c>
      <c r="E43" s="27">
        <v>17</v>
      </c>
      <c r="F43" s="27">
        <v>1</v>
      </c>
      <c r="G43" s="27">
        <v>2</v>
      </c>
      <c r="H43" s="27"/>
      <c r="I43" s="27"/>
      <c r="J43" s="27">
        <v>1</v>
      </c>
      <c r="K43" s="27">
        <v>2</v>
      </c>
      <c r="L43" s="27">
        <v>0</v>
      </c>
      <c r="M43" s="27">
        <v>3</v>
      </c>
      <c r="N43" s="27">
        <f t="shared" si="4"/>
        <v>3</v>
      </c>
      <c r="O43" s="39">
        <v>3</v>
      </c>
      <c r="P43" s="39">
        <v>3</v>
      </c>
      <c r="Q43" s="39">
        <v>2</v>
      </c>
      <c r="R43" s="39">
        <v>4</v>
      </c>
      <c r="S43" s="39">
        <v>0</v>
      </c>
      <c r="T43" s="39">
        <f t="shared" si="5"/>
        <v>3</v>
      </c>
      <c r="U43" s="40">
        <f t="shared" si="6"/>
        <v>0.58823529411764708</v>
      </c>
      <c r="V43" s="22">
        <v>468</v>
      </c>
      <c r="W43" s="22" t="s">
        <v>81</v>
      </c>
      <c r="X43" s="22" t="s">
        <v>87</v>
      </c>
      <c r="Y43" s="74">
        <v>1867</v>
      </c>
      <c r="Z43" s="41"/>
      <c r="AA43" s="1" t="s">
        <v>145</v>
      </c>
      <c r="AB43" s="28" t="s">
        <v>146</v>
      </c>
    </row>
    <row r="44" spans="1:28" x14ac:dyDescent="0.3">
      <c r="A44" s="1" t="s">
        <v>46</v>
      </c>
      <c r="B44" s="1" t="s">
        <v>73</v>
      </c>
      <c r="C44" s="27" t="s">
        <v>154</v>
      </c>
      <c r="D44" s="38">
        <v>25</v>
      </c>
      <c r="E44" s="27">
        <v>43</v>
      </c>
      <c r="F44" s="27">
        <v>17</v>
      </c>
      <c r="G44" s="27">
        <v>32</v>
      </c>
      <c r="H44" s="27"/>
      <c r="I44" s="27"/>
      <c r="J44" s="27">
        <v>5</v>
      </c>
      <c r="K44" s="27">
        <v>7</v>
      </c>
      <c r="L44" s="27">
        <v>8</v>
      </c>
      <c r="M44" s="27">
        <v>9</v>
      </c>
      <c r="N44" s="27">
        <f t="shared" si="4"/>
        <v>17</v>
      </c>
      <c r="O44" s="39">
        <v>2</v>
      </c>
      <c r="P44" s="39">
        <v>3</v>
      </c>
      <c r="Q44" s="39">
        <v>4</v>
      </c>
      <c r="R44" s="39">
        <v>1</v>
      </c>
      <c r="S44" s="39">
        <v>0</v>
      </c>
      <c r="T44" s="39">
        <f t="shared" si="5"/>
        <v>39</v>
      </c>
      <c r="U44" s="40">
        <f t="shared" si="6"/>
        <v>1.4651162790697674</v>
      </c>
      <c r="V44" s="22">
        <v>468</v>
      </c>
      <c r="W44" s="22" t="s">
        <v>81</v>
      </c>
      <c r="X44" s="22" t="s">
        <v>87</v>
      </c>
      <c r="Y44" s="74">
        <v>1867</v>
      </c>
      <c r="Z44" s="41"/>
      <c r="AA44" s="1" t="s">
        <v>145</v>
      </c>
      <c r="AB44" s="28" t="s">
        <v>146</v>
      </c>
    </row>
    <row r="45" spans="1:28" x14ac:dyDescent="0.3">
      <c r="A45" s="1" t="s">
        <v>46</v>
      </c>
      <c r="B45" s="1" t="s">
        <v>73</v>
      </c>
      <c r="C45" s="27" t="s">
        <v>155</v>
      </c>
      <c r="D45" s="38">
        <v>42</v>
      </c>
      <c r="E45" s="27" t="s">
        <v>425</v>
      </c>
      <c r="F45" s="27"/>
      <c r="G45" s="27"/>
      <c r="H45" s="27"/>
      <c r="I45" s="27"/>
      <c r="J45" s="27"/>
      <c r="K45" s="27"/>
      <c r="L45" s="27"/>
      <c r="M45" s="27"/>
      <c r="N45" s="27">
        <f t="shared" si="4"/>
        <v>0</v>
      </c>
      <c r="O45" s="39"/>
      <c r="P45" s="39"/>
      <c r="Q45" s="39"/>
      <c r="R45" s="39"/>
      <c r="S45" s="39"/>
      <c r="T45" s="39">
        <f t="shared" si="5"/>
        <v>0</v>
      </c>
      <c r="U45" s="40" t="str">
        <f t="shared" si="6"/>
        <v/>
      </c>
      <c r="V45" s="22">
        <v>468</v>
      </c>
      <c r="W45" s="22" t="s">
        <v>81</v>
      </c>
      <c r="X45" s="22" t="s">
        <v>87</v>
      </c>
      <c r="Y45" s="74">
        <v>1867</v>
      </c>
      <c r="Z45" s="41"/>
      <c r="AA45" s="1" t="s">
        <v>145</v>
      </c>
      <c r="AB45" s="28" t="s">
        <v>146</v>
      </c>
    </row>
    <row r="46" spans="1:28" x14ac:dyDescent="0.3">
      <c r="A46" s="1" t="s">
        <v>46</v>
      </c>
      <c r="B46" s="1" t="s">
        <v>73</v>
      </c>
      <c r="C46" s="27" t="s">
        <v>156</v>
      </c>
      <c r="D46" s="38">
        <v>20</v>
      </c>
      <c r="E46" s="27">
        <v>19</v>
      </c>
      <c r="F46" s="27">
        <v>2</v>
      </c>
      <c r="G46" s="27">
        <v>5</v>
      </c>
      <c r="H46" s="27"/>
      <c r="I46" s="27"/>
      <c r="J46" s="27">
        <v>2</v>
      </c>
      <c r="K46" s="27">
        <v>4</v>
      </c>
      <c r="L46" s="27">
        <v>0</v>
      </c>
      <c r="M46" s="27">
        <v>4</v>
      </c>
      <c r="N46" s="27">
        <f t="shared" si="4"/>
        <v>4</v>
      </c>
      <c r="O46" s="39">
        <v>1</v>
      </c>
      <c r="P46" s="39">
        <v>3</v>
      </c>
      <c r="Q46" s="39">
        <v>0</v>
      </c>
      <c r="R46" s="39">
        <v>7</v>
      </c>
      <c r="S46" s="39">
        <v>0</v>
      </c>
      <c r="T46" s="39">
        <f t="shared" si="5"/>
        <v>6</v>
      </c>
      <c r="U46" s="40">
        <f t="shared" si="6"/>
        <v>0.26315789473684209</v>
      </c>
      <c r="V46" s="22">
        <v>468</v>
      </c>
      <c r="W46" s="22" t="s">
        <v>81</v>
      </c>
      <c r="X46" s="22" t="s">
        <v>87</v>
      </c>
      <c r="Y46" s="74">
        <v>1867</v>
      </c>
      <c r="Z46" s="41"/>
      <c r="AA46" s="1" t="s">
        <v>145</v>
      </c>
      <c r="AB46" s="28" t="s">
        <v>146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49</v>
      </c>
      <c r="G47" s="44">
        <f t="shared" si="7"/>
        <v>95</v>
      </c>
      <c r="H47" s="44">
        <f t="shared" si="7"/>
        <v>0</v>
      </c>
      <c r="I47" s="44">
        <f t="shared" si="7"/>
        <v>1</v>
      </c>
      <c r="J47" s="44">
        <f t="shared" si="7"/>
        <v>42</v>
      </c>
      <c r="K47" s="44">
        <f t="shared" si="7"/>
        <v>66</v>
      </c>
      <c r="L47" s="44">
        <f t="shared" si="7"/>
        <v>19</v>
      </c>
      <c r="M47" s="44">
        <f t="shared" si="7"/>
        <v>44</v>
      </c>
      <c r="N47" s="44">
        <f t="shared" si="7"/>
        <v>63</v>
      </c>
      <c r="O47" s="44">
        <f t="shared" si="7"/>
        <v>28</v>
      </c>
      <c r="P47" s="44">
        <f t="shared" si="7"/>
        <v>27</v>
      </c>
      <c r="Q47" s="44">
        <f t="shared" si="7"/>
        <v>16</v>
      </c>
      <c r="R47" s="44">
        <f t="shared" si="7"/>
        <v>35</v>
      </c>
      <c r="S47" s="44">
        <f t="shared" si="7"/>
        <v>2</v>
      </c>
      <c r="T47" s="44">
        <f t="shared" si="7"/>
        <v>140</v>
      </c>
      <c r="U47" s="45">
        <f>((T47+Q47+N47-R47)+(O47*2))/E47</f>
        <v>1</v>
      </c>
      <c r="V47" s="46">
        <v>468</v>
      </c>
      <c r="W47" s="46" t="s">
        <v>81</v>
      </c>
      <c r="X47" s="46" t="s">
        <v>87</v>
      </c>
      <c r="Y47" s="75">
        <v>1867</v>
      </c>
      <c r="Z47" s="47"/>
      <c r="AA47" s="43" t="s">
        <v>145</v>
      </c>
      <c r="AB47" s="78" t="s">
        <v>146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0.51578947368421058</v>
      </c>
      <c r="H48" s="27"/>
      <c r="I48" s="1"/>
      <c r="J48" s="48" t="s">
        <v>42</v>
      </c>
      <c r="K48" s="50">
        <f>J47/K47</f>
        <v>0.63636363636363635</v>
      </c>
      <c r="L48" s="1"/>
      <c r="M48" s="39" t="s">
        <v>43</v>
      </c>
      <c r="N48" s="51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BFC6-59BE-490F-998C-78928A3E6609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235</v>
      </c>
      <c r="K4" s="16" t="str">
        <f>+C11</f>
        <v>San Francisco Pioneers</v>
      </c>
      <c r="L4" s="17"/>
      <c r="M4" s="18"/>
      <c r="N4" s="19">
        <v>24</v>
      </c>
      <c r="O4" s="19">
        <v>31</v>
      </c>
      <c r="P4" s="19">
        <v>28</v>
      </c>
      <c r="Q4" s="19">
        <v>30</v>
      </c>
      <c r="R4" s="20"/>
      <c r="S4" s="21">
        <f>SUM(N4:R4)</f>
        <v>113</v>
      </c>
      <c r="T4" s="22">
        <v>470</v>
      </c>
    </row>
    <row r="5" spans="1:28" x14ac:dyDescent="0.3">
      <c r="B5" s="1"/>
      <c r="C5" s="6" t="s">
        <v>232</v>
      </c>
      <c r="D5" s="7" t="s">
        <v>6</v>
      </c>
      <c r="E5" s="1"/>
      <c r="F5" s="1"/>
      <c r="G5" s="1"/>
      <c r="J5" s="15" t="s">
        <v>236</v>
      </c>
      <c r="K5" s="16" t="str">
        <f>+C33</f>
        <v>New Jersey Gems</v>
      </c>
      <c r="L5" s="17"/>
      <c r="M5" s="18"/>
      <c r="N5" s="19">
        <v>26</v>
      </c>
      <c r="O5" s="19">
        <v>32</v>
      </c>
      <c r="P5" s="19">
        <v>31</v>
      </c>
      <c r="Q5" s="19">
        <v>40</v>
      </c>
      <c r="R5" s="20"/>
      <c r="S5" s="21">
        <f>SUM(N5:R5)</f>
        <v>129</v>
      </c>
      <c r="T5" s="22">
        <v>470</v>
      </c>
      <c r="U5" s="1"/>
      <c r="V5" s="1"/>
      <c r="W5" s="1"/>
    </row>
    <row r="6" spans="1:28" x14ac:dyDescent="0.3">
      <c r="C6" s="23">
        <v>2617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233</v>
      </c>
      <c r="D7" s="7" t="s">
        <v>8</v>
      </c>
      <c r="G7" s="1"/>
      <c r="S7" s="1"/>
      <c r="T7" s="25" t="s">
        <v>9</v>
      </c>
      <c r="U7" s="1"/>
      <c r="V7" s="26">
        <v>470</v>
      </c>
      <c r="W7" s="1"/>
    </row>
    <row r="8" spans="1:28" x14ac:dyDescent="0.3">
      <c r="B8" s="1"/>
      <c r="C8" s="24" t="s">
        <v>234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117</v>
      </c>
      <c r="D13" s="38">
        <v>44</v>
      </c>
      <c r="E13" s="27">
        <v>32</v>
      </c>
      <c r="F13" s="27">
        <v>16</v>
      </c>
      <c r="G13" s="27">
        <v>29</v>
      </c>
      <c r="H13" s="27"/>
      <c r="I13" s="27"/>
      <c r="J13" s="27">
        <v>6</v>
      </c>
      <c r="K13" s="27">
        <v>7</v>
      </c>
      <c r="L13" s="27">
        <v>2</v>
      </c>
      <c r="M13" s="27">
        <v>2</v>
      </c>
      <c r="N13" s="27">
        <f>SUM(L13:M13)</f>
        <v>4</v>
      </c>
      <c r="O13" s="27">
        <v>3</v>
      </c>
      <c r="P13" s="55">
        <v>6</v>
      </c>
      <c r="Q13" s="27">
        <v>4</v>
      </c>
      <c r="R13" s="27">
        <v>2</v>
      </c>
      <c r="S13" s="27">
        <v>0</v>
      </c>
      <c r="T13" s="27">
        <f>+(F13*2)+J13</f>
        <v>38</v>
      </c>
      <c r="U13" s="40">
        <f>IFERROR(((T13+Q13+N13-R13)+(O13*2))/E13,"")</f>
        <v>1.5625</v>
      </c>
      <c r="V13" s="22">
        <v>470</v>
      </c>
      <c r="W13" s="22" t="s">
        <v>86</v>
      </c>
      <c r="X13" s="22" t="s">
        <v>82</v>
      </c>
      <c r="Y13" s="74">
        <v>2617</v>
      </c>
      <c r="Z13" s="41"/>
      <c r="AA13" s="1" t="s">
        <v>118</v>
      </c>
      <c r="AB13" s="28" t="s">
        <v>237</v>
      </c>
    </row>
    <row r="14" spans="1:28" x14ac:dyDescent="0.3">
      <c r="A14" s="1" t="s">
        <v>61</v>
      </c>
      <c r="B14" s="1" t="s">
        <v>46</v>
      </c>
      <c r="C14" s="27" t="s">
        <v>120</v>
      </c>
      <c r="D14" s="38">
        <v>51</v>
      </c>
      <c r="E14" s="27">
        <v>5</v>
      </c>
      <c r="F14" s="27">
        <v>1</v>
      </c>
      <c r="G14" s="27">
        <v>1</v>
      </c>
      <c r="H14" s="27"/>
      <c r="I14" s="27"/>
      <c r="J14" s="27">
        <v>0</v>
      </c>
      <c r="K14" s="27">
        <v>1</v>
      </c>
      <c r="L14" s="27">
        <v>1</v>
      </c>
      <c r="M14" s="27">
        <v>1</v>
      </c>
      <c r="N14" s="27">
        <f t="shared" ref="N14:N20" si="0">SUM(L14:M14)</f>
        <v>2</v>
      </c>
      <c r="O14" s="39">
        <v>1</v>
      </c>
      <c r="P14" s="39">
        <v>2</v>
      </c>
      <c r="Q14" s="39">
        <v>1</v>
      </c>
      <c r="R14" s="39">
        <v>0</v>
      </c>
      <c r="S14" s="39">
        <v>0</v>
      </c>
      <c r="T14" s="27">
        <f t="shared" ref="T14:T23" si="1">+(F14*2)+J14</f>
        <v>2</v>
      </c>
      <c r="U14" s="40">
        <f t="shared" ref="U14:U23" si="2">IFERROR(((T14+Q14+N14-R14)+(O14*2))/E14,"")</f>
        <v>1.4</v>
      </c>
      <c r="V14" s="22">
        <v>470</v>
      </c>
      <c r="W14" s="22" t="s">
        <v>86</v>
      </c>
      <c r="X14" s="22" t="s">
        <v>82</v>
      </c>
      <c r="Y14" s="74">
        <v>2617</v>
      </c>
      <c r="Z14" s="41"/>
      <c r="AA14" s="1" t="s">
        <v>118</v>
      </c>
      <c r="AB14" s="28" t="s">
        <v>237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50</v>
      </c>
      <c r="E15" s="27">
        <v>30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>
        <v>0</v>
      </c>
      <c r="M15" s="27">
        <v>5</v>
      </c>
      <c r="N15" s="27">
        <f t="shared" si="0"/>
        <v>5</v>
      </c>
      <c r="O15" s="39">
        <v>0</v>
      </c>
      <c r="P15" s="39">
        <v>5</v>
      </c>
      <c r="Q15" s="39">
        <v>0</v>
      </c>
      <c r="R15" s="39">
        <v>2</v>
      </c>
      <c r="S15" s="39">
        <v>0</v>
      </c>
      <c r="T15" s="27">
        <f t="shared" si="1"/>
        <v>4</v>
      </c>
      <c r="U15" s="40">
        <f t="shared" si="2"/>
        <v>0.23333333333333334</v>
      </c>
      <c r="V15" s="22">
        <v>470</v>
      </c>
      <c r="W15" s="22" t="s">
        <v>86</v>
      </c>
      <c r="X15" s="22" t="s">
        <v>82</v>
      </c>
      <c r="Y15" s="74">
        <v>2617</v>
      </c>
      <c r="Z15" s="41"/>
      <c r="AA15" s="1" t="s">
        <v>118</v>
      </c>
      <c r="AB15" s="28" t="s">
        <v>237</v>
      </c>
    </row>
    <row r="16" spans="1:28" x14ac:dyDescent="0.3">
      <c r="A16" s="1" t="s">
        <v>61</v>
      </c>
      <c r="B16" s="1" t="s">
        <v>46</v>
      </c>
      <c r="C16" s="27" t="s">
        <v>121</v>
      </c>
      <c r="D16" s="38">
        <v>32</v>
      </c>
      <c r="E16" s="27" t="s">
        <v>395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27"/>
      <c r="U16" s="40"/>
      <c r="V16" s="22">
        <v>470</v>
      </c>
      <c r="W16" s="22" t="s">
        <v>86</v>
      </c>
      <c r="X16" s="22" t="s">
        <v>82</v>
      </c>
      <c r="Y16" s="74">
        <v>2617</v>
      </c>
      <c r="Z16" s="41"/>
      <c r="AA16" s="1" t="s">
        <v>118</v>
      </c>
      <c r="AB16" s="28" t="s">
        <v>237</v>
      </c>
    </row>
    <row r="17" spans="1:28" x14ac:dyDescent="0.3">
      <c r="A17" s="1" t="s">
        <v>61</v>
      </c>
      <c r="B17" s="1" t="s">
        <v>46</v>
      </c>
      <c r="C17" s="27" t="s">
        <v>50</v>
      </c>
      <c r="D17" s="38">
        <v>43</v>
      </c>
      <c r="E17" s="27">
        <v>36</v>
      </c>
      <c r="F17" s="27">
        <v>11</v>
      </c>
      <c r="G17" s="27">
        <v>16</v>
      </c>
      <c r="H17" s="27"/>
      <c r="I17" s="27"/>
      <c r="J17" s="27">
        <v>7</v>
      </c>
      <c r="K17" s="27">
        <v>7</v>
      </c>
      <c r="L17" s="27">
        <v>2</v>
      </c>
      <c r="M17" s="27">
        <v>4</v>
      </c>
      <c r="N17" s="27">
        <f t="shared" si="0"/>
        <v>6</v>
      </c>
      <c r="O17" s="39">
        <v>3</v>
      </c>
      <c r="P17" s="39">
        <v>4</v>
      </c>
      <c r="Q17" s="39">
        <v>0</v>
      </c>
      <c r="R17" s="39">
        <v>3</v>
      </c>
      <c r="S17" s="39">
        <v>0</v>
      </c>
      <c r="T17" s="27">
        <f t="shared" si="1"/>
        <v>29</v>
      </c>
      <c r="U17" s="40">
        <f t="shared" si="2"/>
        <v>1.0555555555555556</v>
      </c>
      <c r="V17" s="22">
        <v>470</v>
      </c>
      <c r="W17" s="22" t="s">
        <v>86</v>
      </c>
      <c r="X17" s="22" t="s">
        <v>82</v>
      </c>
      <c r="Y17" s="74">
        <v>2617</v>
      </c>
      <c r="Z17" s="41"/>
      <c r="AA17" s="1" t="s">
        <v>118</v>
      </c>
      <c r="AB17" s="28" t="s">
        <v>237</v>
      </c>
    </row>
    <row r="18" spans="1:28" x14ac:dyDescent="0.3">
      <c r="A18" s="1" t="s">
        <v>61</v>
      </c>
      <c r="B18" s="1" t="s">
        <v>46</v>
      </c>
      <c r="C18" s="27" t="s">
        <v>51</v>
      </c>
      <c r="D18" s="38">
        <v>10</v>
      </c>
      <c r="E18" s="27">
        <v>23</v>
      </c>
      <c r="F18" s="27">
        <v>4</v>
      </c>
      <c r="G18" s="27">
        <v>10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2</v>
      </c>
      <c r="Q18" s="39">
        <v>0</v>
      </c>
      <c r="R18" s="39">
        <v>2</v>
      </c>
      <c r="S18" s="39">
        <v>0</v>
      </c>
      <c r="T18" s="27">
        <f t="shared" si="1"/>
        <v>8</v>
      </c>
      <c r="U18" s="40">
        <f t="shared" si="2"/>
        <v>0.34782608695652173</v>
      </c>
      <c r="V18" s="22">
        <v>470</v>
      </c>
      <c r="W18" s="22" t="s">
        <v>86</v>
      </c>
      <c r="X18" s="22" t="s">
        <v>82</v>
      </c>
      <c r="Y18" s="74">
        <v>2617</v>
      </c>
      <c r="Z18" s="41"/>
      <c r="AA18" s="1" t="s">
        <v>118</v>
      </c>
      <c r="AB18" s="28" t="s">
        <v>237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33</v>
      </c>
      <c r="E19" s="27">
        <v>23</v>
      </c>
      <c r="F19" s="27">
        <v>3</v>
      </c>
      <c r="G19" s="27">
        <v>5</v>
      </c>
      <c r="H19" s="27"/>
      <c r="I19" s="27"/>
      <c r="J19" s="27">
        <v>0</v>
      </c>
      <c r="K19" s="27">
        <v>0</v>
      </c>
      <c r="L19" s="27">
        <v>0</v>
      </c>
      <c r="M19" s="27">
        <v>3</v>
      </c>
      <c r="N19" s="27">
        <f t="shared" si="0"/>
        <v>3</v>
      </c>
      <c r="O19" s="39">
        <v>4</v>
      </c>
      <c r="P19" s="39">
        <v>3</v>
      </c>
      <c r="Q19" s="39">
        <v>0</v>
      </c>
      <c r="R19" s="39">
        <v>5</v>
      </c>
      <c r="S19" s="39">
        <v>0</v>
      </c>
      <c r="T19" s="27">
        <f t="shared" si="1"/>
        <v>6</v>
      </c>
      <c r="U19" s="40">
        <f t="shared" si="2"/>
        <v>0.52173913043478259</v>
      </c>
      <c r="V19" s="22">
        <v>470</v>
      </c>
      <c r="W19" s="22" t="s">
        <v>86</v>
      </c>
      <c r="X19" s="22" t="s">
        <v>82</v>
      </c>
      <c r="Y19" s="74">
        <v>2617</v>
      </c>
      <c r="Z19" s="41"/>
      <c r="AA19" s="1" t="s">
        <v>118</v>
      </c>
      <c r="AB19" s="28" t="s">
        <v>237</v>
      </c>
    </row>
    <row r="20" spans="1:28" x14ac:dyDescent="0.3">
      <c r="A20" s="1" t="s">
        <v>61</v>
      </c>
      <c r="B20" s="1" t="s">
        <v>46</v>
      </c>
      <c r="C20" s="27" t="s">
        <v>122</v>
      </c>
      <c r="D20" s="38">
        <v>40</v>
      </c>
      <c r="E20" s="27">
        <v>16</v>
      </c>
      <c r="F20" s="27">
        <v>0</v>
      </c>
      <c r="G20" s="27">
        <v>0</v>
      </c>
      <c r="H20" s="27"/>
      <c r="I20" s="27"/>
      <c r="J20" s="27">
        <v>1</v>
      </c>
      <c r="K20" s="27">
        <v>4</v>
      </c>
      <c r="L20" s="27">
        <v>0</v>
      </c>
      <c r="M20" s="27">
        <v>0</v>
      </c>
      <c r="N20" s="27">
        <f t="shared" si="0"/>
        <v>0</v>
      </c>
      <c r="O20" s="39">
        <v>0</v>
      </c>
      <c r="P20" s="55">
        <v>6</v>
      </c>
      <c r="Q20" s="39">
        <v>1</v>
      </c>
      <c r="R20" s="39">
        <v>1</v>
      </c>
      <c r="S20" s="39">
        <v>1</v>
      </c>
      <c r="T20" s="27">
        <f t="shared" si="1"/>
        <v>1</v>
      </c>
      <c r="U20" s="40">
        <f t="shared" si="2"/>
        <v>6.25E-2</v>
      </c>
      <c r="V20" s="22">
        <v>470</v>
      </c>
      <c r="W20" s="22" t="s">
        <v>86</v>
      </c>
      <c r="X20" s="22" t="s">
        <v>82</v>
      </c>
      <c r="Y20" s="74">
        <v>2617</v>
      </c>
      <c r="Z20" s="41"/>
      <c r="AA20" s="1" t="s">
        <v>118</v>
      </c>
      <c r="AB20" s="28" t="s">
        <v>237</v>
      </c>
    </row>
    <row r="21" spans="1:28" x14ac:dyDescent="0.3">
      <c r="A21" s="1" t="s">
        <v>61</v>
      </c>
      <c r="B21" s="1" t="s">
        <v>46</v>
      </c>
      <c r="C21" s="27" t="s">
        <v>136</v>
      </c>
      <c r="D21" s="38">
        <v>11</v>
      </c>
      <c r="E21" s="27">
        <v>19</v>
      </c>
      <c r="F21" s="27">
        <v>1</v>
      </c>
      <c r="G21" s="27">
        <v>1</v>
      </c>
      <c r="H21" s="27"/>
      <c r="I21" s="27"/>
      <c r="J21" s="27">
        <v>2</v>
      </c>
      <c r="K21" s="27">
        <v>2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2</v>
      </c>
      <c r="Q21" s="39">
        <v>0</v>
      </c>
      <c r="R21" s="39">
        <v>2</v>
      </c>
      <c r="S21" s="39">
        <v>0</v>
      </c>
      <c r="T21" s="27">
        <f t="shared" si="1"/>
        <v>4</v>
      </c>
      <c r="U21" s="40">
        <f t="shared" si="2"/>
        <v>0.10526315789473684</v>
      </c>
      <c r="V21" s="22">
        <v>470</v>
      </c>
      <c r="W21" s="22" t="s">
        <v>86</v>
      </c>
      <c r="X21" s="22" t="s">
        <v>82</v>
      </c>
      <c r="Y21" s="74">
        <v>2617</v>
      </c>
      <c r="Z21" s="41"/>
      <c r="AA21" s="1" t="s">
        <v>118</v>
      </c>
      <c r="AB21" s="28" t="s">
        <v>237</v>
      </c>
    </row>
    <row r="22" spans="1:28" x14ac:dyDescent="0.3">
      <c r="A22" s="1" t="s">
        <v>61</v>
      </c>
      <c r="B22" s="1" t="s">
        <v>46</v>
      </c>
      <c r="C22" s="27" t="s">
        <v>123</v>
      </c>
      <c r="D22" s="38">
        <v>24</v>
      </c>
      <c r="E22" s="27">
        <v>17</v>
      </c>
      <c r="F22" s="27">
        <v>1</v>
      </c>
      <c r="G22" s="27">
        <v>7</v>
      </c>
      <c r="H22" s="27"/>
      <c r="I22" s="27"/>
      <c r="J22" s="27">
        <v>3</v>
      </c>
      <c r="K22" s="27">
        <v>4</v>
      </c>
      <c r="L22" s="27">
        <v>3</v>
      </c>
      <c r="M22" s="27">
        <v>3</v>
      </c>
      <c r="N22" s="27">
        <f>SUM(L22:M22)</f>
        <v>6</v>
      </c>
      <c r="O22" s="39">
        <v>0</v>
      </c>
      <c r="P22" s="39">
        <v>3</v>
      </c>
      <c r="Q22" s="39">
        <v>1</v>
      </c>
      <c r="R22" s="39">
        <v>0</v>
      </c>
      <c r="S22" s="39">
        <v>0</v>
      </c>
      <c r="T22" s="27">
        <f t="shared" si="1"/>
        <v>5</v>
      </c>
      <c r="U22" s="40">
        <f t="shared" si="2"/>
        <v>0.70588235294117652</v>
      </c>
      <c r="V22" s="22">
        <v>470</v>
      </c>
      <c r="W22" s="22" t="s">
        <v>86</v>
      </c>
      <c r="X22" s="22" t="s">
        <v>82</v>
      </c>
      <c r="Y22" s="74">
        <v>2617</v>
      </c>
      <c r="Z22" s="41"/>
      <c r="AA22" s="1" t="s">
        <v>118</v>
      </c>
      <c r="AB22" s="28" t="s">
        <v>237</v>
      </c>
    </row>
    <row r="23" spans="1:28" x14ac:dyDescent="0.3">
      <c r="A23" s="1" t="s">
        <v>61</v>
      </c>
      <c r="B23" s="1" t="s">
        <v>46</v>
      </c>
      <c r="C23" s="27" t="s">
        <v>55</v>
      </c>
      <c r="D23" s="38">
        <v>1</v>
      </c>
      <c r="E23" s="27">
        <v>39</v>
      </c>
      <c r="F23" s="27">
        <v>7</v>
      </c>
      <c r="G23" s="27">
        <v>13</v>
      </c>
      <c r="H23" s="27"/>
      <c r="I23" s="27"/>
      <c r="J23" s="27">
        <v>2</v>
      </c>
      <c r="K23" s="27">
        <v>4</v>
      </c>
      <c r="L23" s="27">
        <v>1</v>
      </c>
      <c r="M23" s="27">
        <v>2</v>
      </c>
      <c r="N23" s="27">
        <f>SUM(L23:M23)</f>
        <v>3</v>
      </c>
      <c r="O23" s="39">
        <v>3</v>
      </c>
      <c r="P23" s="39">
        <v>2</v>
      </c>
      <c r="Q23" s="39">
        <v>7</v>
      </c>
      <c r="R23" s="39">
        <v>4</v>
      </c>
      <c r="S23" s="39">
        <v>0</v>
      </c>
      <c r="T23" s="27">
        <f t="shared" si="1"/>
        <v>16</v>
      </c>
      <c r="U23" s="40">
        <f t="shared" si="2"/>
        <v>0.71794871794871795</v>
      </c>
      <c r="V23" s="22">
        <v>470</v>
      </c>
      <c r="W23" s="22" t="s">
        <v>86</v>
      </c>
      <c r="X23" s="22" t="s">
        <v>82</v>
      </c>
      <c r="Y23" s="74">
        <v>2617</v>
      </c>
      <c r="Z23" s="41"/>
      <c r="AA23" s="1" t="s">
        <v>118</v>
      </c>
      <c r="AB23" s="28" t="s">
        <v>237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46</v>
      </c>
      <c r="G24" s="44">
        <f t="shared" si="3"/>
        <v>87</v>
      </c>
      <c r="H24" s="44">
        <f t="shared" si="3"/>
        <v>0</v>
      </c>
      <c r="I24" s="44">
        <f t="shared" si="3"/>
        <v>0</v>
      </c>
      <c r="J24" s="44">
        <f t="shared" si="3"/>
        <v>21</v>
      </c>
      <c r="K24" s="44">
        <f t="shared" si="3"/>
        <v>29</v>
      </c>
      <c r="L24" s="44">
        <f t="shared" si="3"/>
        <v>9</v>
      </c>
      <c r="M24" s="44">
        <f t="shared" si="3"/>
        <v>20</v>
      </c>
      <c r="N24" s="44">
        <f t="shared" si="3"/>
        <v>29</v>
      </c>
      <c r="O24" s="44">
        <f t="shared" si="3"/>
        <v>15</v>
      </c>
      <c r="P24" s="44">
        <f t="shared" si="3"/>
        <v>35</v>
      </c>
      <c r="Q24" s="44">
        <f t="shared" si="3"/>
        <v>14</v>
      </c>
      <c r="R24" s="44">
        <f t="shared" si="3"/>
        <v>21</v>
      </c>
      <c r="S24" s="44">
        <f t="shared" si="3"/>
        <v>1</v>
      </c>
      <c r="T24" s="44">
        <f t="shared" si="3"/>
        <v>113</v>
      </c>
      <c r="U24" s="45">
        <f>((T24+Q24+N24-R24)+(O24*2))/E24</f>
        <v>0.6875</v>
      </c>
      <c r="V24" s="46">
        <v>470</v>
      </c>
      <c r="W24" s="46" t="s">
        <v>86</v>
      </c>
      <c r="X24" s="46" t="s">
        <v>82</v>
      </c>
      <c r="Y24" s="75">
        <v>2617</v>
      </c>
      <c r="Z24" s="47"/>
      <c r="AA24" s="43" t="s">
        <v>118</v>
      </c>
      <c r="AB24" s="78" t="s">
        <v>237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0.52873563218390807</v>
      </c>
      <c r="H25" s="27"/>
      <c r="I25" s="1"/>
      <c r="J25" s="48" t="s">
        <v>42</v>
      </c>
      <c r="K25" s="50">
        <f>J24/K24</f>
        <v>0.72413793103448276</v>
      </c>
      <c r="L25" s="1"/>
      <c r="M25" s="39" t="s">
        <v>43</v>
      </c>
      <c r="N25" s="51">
        <v>14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29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27">
        <v>39</v>
      </c>
      <c r="F35" s="27">
        <v>11</v>
      </c>
      <c r="G35" s="27">
        <v>21</v>
      </c>
      <c r="H35" s="27"/>
      <c r="I35" s="27"/>
      <c r="J35" s="27">
        <v>12</v>
      </c>
      <c r="K35" s="27">
        <v>12</v>
      </c>
      <c r="L35" s="27">
        <v>3</v>
      </c>
      <c r="M35" s="27">
        <v>6</v>
      </c>
      <c r="N35" s="27">
        <f t="shared" ref="N35:N44" si="4">SUM(L35:M35)</f>
        <v>9</v>
      </c>
      <c r="O35" s="27">
        <v>2</v>
      </c>
      <c r="P35" s="39">
        <v>5</v>
      </c>
      <c r="Q35" s="27">
        <v>1</v>
      </c>
      <c r="R35" s="27">
        <v>1</v>
      </c>
      <c r="S35" s="27">
        <v>0</v>
      </c>
      <c r="T35" s="27">
        <f t="shared" ref="T35:T44" si="5">(H35*3)+((F35-H35)*2)+J35</f>
        <v>34</v>
      </c>
      <c r="U35" s="40">
        <f t="shared" ref="U35:U44" si="6">IFERROR(((T35+Q35+N35-R35)+(O35*2))/E35,"")</f>
        <v>1.2051282051282051</v>
      </c>
      <c r="V35" s="22">
        <v>470</v>
      </c>
      <c r="W35" s="22" t="s">
        <v>81</v>
      </c>
      <c r="X35" s="22" t="s">
        <v>87</v>
      </c>
      <c r="Y35" s="74">
        <v>2617</v>
      </c>
      <c r="Z35" s="41" t="s">
        <v>391</v>
      </c>
      <c r="AA35" s="1" t="s">
        <v>239</v>
      </c>
      <c r="AB35" s="28" t="s">
        <v>240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27">
        <v>24</v>
      </c>
      <c r="F36" s="27">
        <v>1</v>
      </c>
      <c r="G36" s="27">
        <v>2</v>
      </c>
      <c r="H36" s="27"/>
      <c r="I36" s="27"/>
      <c r="J36" s="27">
        <v>1</v>
      </c>
      <c r="K36" s="27">
        <v>4</v>
      </c>
      <c r="L36" s="27">
        <v>3</v>
      </c>
      <c r="M36" s="27">
        <v>5</v>
      </c>
      <c r="N36" s="27">
        <f t="shared" si="4"/>
        <v>8</v>
      </c>
      <c r="O36" s="39">
        <v>0</v>
      </c>
      <c r="P36" s="55">
        <v>6</v>
      </c>
      <c r="Q36" s="39">
        <v>1</v>
      </c>
      <c r="R36" s="39">
        <v>1</v>
      </c>
      <c r="S36" s="39">
        <v>0</v>
      </c>
      <c r="T36" s="39">
        <f t="shared" si="5"/>
        <v>3</v>
      </c>
      <c r="U36" s="40">
        <f t="shared" si="6"/>
        <v>0.45833333333333331</v>
      </c>
      <c r="V36" s="22">
        <v>470</v>
      </c>
      <c r="W36" s="22" t="s">
        <v>81</v>
      </c>
      <c r="X36" s="22" t="s">
        <v>87</v>
      </c>
      <c r="Y36" s="74">
        <v>2617</v>
      </c>
      <c r="Z36" s="41"/>
      <c r="AA36" s="1" t="s">
        <v>239</v>
      </c>
      <c r="AB36" s="28" t="s">
        <v>240</v>
      </c>
    </row>
    <row r="37" spans="1:28" x14ac:dyDescent="0.3">
      <c r="A37" s="1" t="s">
        <v>46</v>
      </c>
      <c r="B37" s="1" t="s">
        <v>61</v>
      </c>
      <c r="C37" s="27" t="s">
        <v>207</v>
      </c>
      <c r="D37" s="38">
        <v>55</v>
      </c>
      <c r="E37" s="27">
        <v>7</v>
      </c>
      <c r="F37" s="27">
        <v>0</v>
      </c>
      <c r="G37" s="27">
        <v>1</v>
      </c>
      <c r="H37" s="27"/>
      <c r="I37" s="27"/>
      <c r="J37" s="27">
        <v>1</v>
      </c>
      <c r="K37" s="27">
        <v>2</v>
      </c>
      <c r="L37" s="27">
        <v>1</v>
      </c>
      <c r="M37" s="27">
        <v>1</v>
      </c>
      <c r="N37" s="27">
        <f t="shared" si="4"/>
        <v>2</v>
      </c>
      <c r="O37" s="39">
        <v>0</v>
      </c>
      <c r="P37" s="39">
        <v>3</v>
      </c>
      <c r="Q37" s="39">
        <v>1</v>
      </c>
      <c r="R37" s="39">
        <v>0</v>
      </c>
      <c r="S37" s="39">
        <v>0</v>
      </c>
      <c r="T37" s="39">
        <f t="shared" si="5"/>
        <v>1</v>
      </c>
      <c r="U37" s="40">
        <f t="shared" si="6"/>
        <v>0.5714285714285714</v>
      </c>
      <c r="V37" s="22">
        <v>470</v>
      </c>
      <c r="W37" s="22" t="s">
        <v>81</v>
      </c>
      <c r="X37" s="22" t="s">
        <v>87</v>
      </c>
      <c r="Y37" s="74">
        <v>2617</v>
      </c>
      <c r="Z37" s="41"/>
      <c r="AA37" s="1" t="s">
        <v>239</v>
      </c>
      <c r="AB37" s="28" t="s">
        <v>240</v>
      </c>
    </row>
    <row r="38" spans="1:28" x14ac:dyDescent="0.3">
      <c r="A38" s="1" t="s">
        <v>46</v>
      </c>
      <c r="B38" s="1" t="s">
        <v>61</v>
      </c>
      <c r="C38" s="27" t="s">
        <v>242</v>
      </c>
      <c r="D38" s="38">
        <v>42</v>
      </c>
      <c r="E38" s="27" t="s">
        <v>478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6"/>
        <v/>
      </c>
      <c r="V38" s="22">
        <v>470</v>
      </c>
      <c r="W38" s="22" t="s">
        <v>81</v>
      </c>
      <c r="X38" s="22" t="s">
        <v>87</v>
      </c>
      <c r="Y38" s="74">
        <v>2617</v>
      </c>
      <c r="Z38" s="41"/>
      <c r="AA38" s="1" t="s">
        <v>239</v>
      </c>
      <c r="AB38" s="28" t="s">
        <v>240</v>
      </c>
    </row>
    <row r="39" spans="1:28" x14ac:dyDescent="0.3">
      <c r="A39" s="1" t="s">
        <v>46</v>
      </c>
      <c r="B39" s="1" t="s">
        <v>61</v>
      </c>
      <c r="C39" s="27" t="s">
        <v>243</v>
      </c>
      <c r="D39" s="38">
        <v>40</v>
      </c>
      <c r="E39" s="27">
        <v>38</v>
      </c>
      <c r="F39" s="27">
        <v>7</v>
      </c>
      <c r="G39" s="27">
        <v>16</v>
      </c>
      <c r="H39" s="27"/>
      <c r="I39" s="27"/>
      <c r="J39" s="27">
        <v>2</v>
      </c>
      <c r="K39" s="27">
        <v>4</v>
      </c>
      <c r="L39" s="27">
        <v>4</v>
      </c>
      <c r="M39" s="27">
        <v>8</v>
      </c>
      <c r="N39" s="27">
        <f t="shared" si="4"/>
        <v>12</v>
      </c>
      <c r="O39" s="39">
        <v>1</v>
      </c>
      <c r="P39" s="39">
        <v>3</v>
      </c>
      <c r="Q39" s="39">
        <v>0</v>
      </c>
      <c r="R39" s="39">
        <v>4</v>
      </c>
      <c r="S39" s="39">
        <v>1</v>
      </c>
      <c r="T39" s="39">
        <f t="shared" si="5"/>
        <v>16</v>
      </c>
      <c r="U39" s="40">
        <f t="shared" si="6"/>
        <v>0.68421052631578949</v>
      </c>
      <c r="V39" s="22">
        <v>470</v>
      </c>
      <c r="W39" s="22" t="s">
        <v>81</v>
      </c>
      <c r="X39" s="22" t="s">
        <v>87</v>
      </c>
      <c r="Y39" s="74">
        <v>2617</v>
      </c>
      <c r="Z39" s="41"/>
      <c r="AA39" s="1" t="s">
        <v>239</v>
      </c>
      <c r="AB39" s="28" t="s">
        <v>240</v>
      </c>
    </row>
    <row r="40" spans="1:28" x14ac:dyDescent="0.3">
      <c r="A40" s="1" t="s">
        <v>46</v>
      </c>
      <c r="B40" s="1" t="s">
        <v>61</v>
      </c>
      <c r="C40" s="27" t="s">
        <v>244</v>
      </c>
      <c r="D40" s="38">
        <v>44</v>
      </c>
      <c r="E40" s="27">
        <v>37</v>
      </c>
      <c r="F40" s="27">
        <v>7</v>
      </c>
      <c r="G40" s="27">
        <v>11</v>
      </c>
      <c r="H40" s="27">
        <v>1</v>
      </c>
      <c r="I40" s="27">
        <v>1</v>
      </c>
      <c r="J40" s="27">
        <v>16</v>
      </c>
      <c r="K40" s="27">
        <v>18</v>
      </c>
      <c r="L40" s="27">
        <v>1</v>
      </c>
      <c r="M40" s="27">
        <v>2</v>
      </c>
      <c r="N40" s="27">
        <f t="shared" si="4"/>
        <v>3</v>
      </c>
      <c r="O40" s="39">
        <v>7</v>
      </c>
      <c r="P40" s="55">
        <v>6</v>
      </c>
      <c r="Q40" s="39">
        <v>2</v>
      </c>
      <c r="R40" s="39">
        <v>5</v>
      </c>
      <c r="S40" s="39">
        <v>0</v>
      </c>
      <c r="T40" s="39">
        <f t="shared" si="5"/>
        <v>31</v>
      </c>
      <c r="U40" s="40">
        <f t="shared" si="6"/>
        <v>1.2162162162162162</v>
      </c>
      <c r="V40" s="22">
        <v>470</v>
      </c>
      <c r="W40" s="22" t="s">
        <v>81</v>
      </c>
      <c r="X40" s="22" t="s">
        <v>87</v>
      </c>
      <c r="Y40" s="74">
        <v>2617</v>
      </c>
      <c r="Z40" s="41"/>
      <c r="AA40" s="1" t="s">
        <v>239</v>
      </c>
      <c r="AB40" s="28" t="s">
        <v>240</v>
      </c>
    </row>
    <row r="41" spans="1:28" x14ac:dyDescent="0.3">
      <c r="A41" s="1" t="s">
        <v>46</v>
      </c>
      <c r="B41" s="1" t="s">
        <v>61</v>
      </c>
      <c r="C41" s="27" t="s">
        <v>245</v>
      </c>
      <c r="D41" s="38">
        <v>24</v>
      </c>
      <c r="E41" s="27">
        <v>27</v>
      </c>
      <c r="F41" s="27">
        <v>2</v>
      </c>
      <c r="G41" s="27">
        <v>8</v>
      </c>
      <c r="H41" s="27"/>
      <c r="I41" s="27"/>
      <c r="J41" s="27">
        <v>5</v>
      </c>
      <c r="K41" s="27">
        <v>7</v>
      </c>
      <c r="L41" s="27">
        <v>0</v>
      </c>
      <c r="M41" s="27">
        <v>4</v>
      </c>
      <c r="N41" s="27">
        <f t="shared" si="4"/>
        <v>4</v>
      </c>
      <c r="O41" s="39">
        <v>0</v>
      </c>
      <c r="P41" s="39">
        <v>2</v>
      </c>
      <c r="Q41" s="39">
        <v>1</v>
      </c>
      <c r="R41" s="39">
        <v>1</v>
      </c>
      <c r="S41" s="39">
        <v>0</v>
      </c>
      <c r="T41" s="39">
        <f t="shared" si="5"/>
        <v>9</v>
      </c>
      <c r="U41" s="40">
        <f t="shared" si="6"/>
        <v>0.48148148148148145</v>
      </c>
      <c r="V41" s="22">
        <v>470</v>
      </c>
      <c r="W41" s="22" t="s">
        <v>81</v>
      </c>
      <c r="X41" s="22" t="s">
        <v>87</v>
      </c>
      <c r="Y41" s="74">
        <v>2617</v>
      </c>
      <c r="Z41" s="41"/>
      <c r="AA41" s="1" t="s">
        <v>239</v>
      </c>
      <c r="AB41" s="28" t="s">
        <v>240</v>
      </c>
    </row>
    <row r="42" spans="1:28" x14ac:dyDescent="0.3">
      <c r="A42" s="1" t="s">
        <v>46</v>
      </c>
      <c r="B42" s="1" t="s">
        <v>61</v>
      </c>
      <c r="C42" s="27" t="s">
        <v>246</v>
      </c>
      <c r="D42" s="38">
        <v>23</v>
      </c>
      <c r="E42" s="27">
        <v>14</v>
      </c>
      <c r="F42" s="27">
        <v>3</v>
      </c>
      <c r="G42" s="27">
        <v>5</v>
      </c>
      <c r="H42" s="27"/>
      <c r="I42" s="27"/>
      <c r="J42" s="27">
        <v>4</v>
      </c>
      <c r="K42" s="27">
        <v>5</v>
      </c>
      <c r="L42" s="27">
        <v>1</v>
      </c>
      <c r="M42" s="27">
        <v>3</v>
      </c>
      <c r="N42" s="27">
        <f t="shared" si="4"/>
        <v>4</v>
      </c>
      <c r="O42" s="39">
        <v>0</v>
      </c>
      <c r="P42" s="39">
        <v>0</v>
      </c>
      <c r="Q42" s="39">
        <v>0</v>
      </c>
      <c r="R42" s="39">
        <v>1</v>
      </c>
      <c r="S42" s="39">
        <v>0</v>
      </c>
      <c r="T42" s="39">
        <f t="shared" si="5"/>
        <v>10</v>
      </c>
      <c r="U42" s="40">
        <f t="shared" si="6"/>
        <v>0.9285714285714286</v>
      </c>
      <c r="V42" s="22">
        <v>470</v>
      </c>
      <c r="W42" s="22" t="s">
        <v>81</v>
      </c>
      <c r="X42" s="22" t="s">
        <v>87</v>
      </c>
      <c r="Y42" s="74">
        <v>2617</v>
      </c>
      <c r="Z42" s="41"/>
      <c r="AA42" s="1" t="s">
        <v>239</v>
      </c>
      <c r="AB42" s="28" t="s">
        <v>240</v>
      </c>
    </row>
    <row r="43" spans="1:28" x14ac:dyDescent="0.3">
      <c r="A43" s="1" t="s">
        <v>46</v>
      </c>
      <c r="B43" s="1" t="s">
        <v>61</v>
      </c>
      <c r="C43" s="27" t="s">
        <v>247</v>
      </c>
      <c r="D43" s="38">
        <v>10</v>
      </c>
      <c r="E43" s="27">
        <v>43</v>
      </c>
      <c r="F43" s="27">
        <v>9</v>
      </c>
      <c r="G43" s="27">
        <v>12</v>
      </c>
      <c r="H43" s="27"/>
      <c r="I43" s="27"/>
      <c r="J43" s="27">
        <v>4</v>
      </c>
      <c r="K43" s="27">
        <v>6</v>
      </c>
      <c r="L43" s="27">
        <v>0</v>
      </c>
      <c r="M43" s="27">
        <v>4</v>
      </c>
      <c r="N43" s="27">
        <f t="shared" si="4"/>
        <v>4</v>
      </c>
      <c r="O43" s="39">
        <v>10</v>
      </c>
      <c r="P43" s="39">
        <v>2</v>
      </c>
      <c r="Q43" s="39">
        <v>9</v>
      </c>
      <c r="R43" s="39">
        <v>5</v>
      </c>
      <c r="S43" s="39">
        <v>0</v>
      </c>
      <c r="T43" s="39">
        <f t="shared" si="5"/>
        <v>22</v>
      </c>
      <c r="U43" s="40">
        <f t="shared" si="6"/>
        <v>1.1627906976744187</v>
      </c>
      <c r="V43" s="22">
        <v>470</v>
      </c>
      <c r="W43" s="22" t="s">
        <v>81</v>
      </c>
      <c r="X43" s="22" t="s">
        <v>87</v>
      </c>
      <c r="Y43" s="74">
        <v>2617</v>
      </c>
      <c r="Z43" s="41"/>
      <c r="AA43" s="1" t="s">
        <v>239</v>
      </c>
      <c r="AB43" s="28" t="s">
        <v>240</v>
      </c>
    </row>
    <row r="44" spans="1:28" x14ac:dyDescent="0.3">
      <c r="A44" s="1" t="s">
        <v>46</v>
      </c>
      <c r="B44" s="1" t="s">
        <v>61</v>
      </c>
      <c r="C44" s="27" t="s">
        <v>248</v>
      </c>
      <c r="D44" s="38">
        <v>32</v>
      </c>
      <c r="E44" s="27">
        <v>11</v>
      </c>
      <c r="F44" s="27">
        <v>1</v>
      </c>
      <c r="G44" s="27">
        <v>2</v>
      </c>
      <c r="H44" s="27"/>
      <c r="I44" s="27"/>
      <c r="J44" s="27">
        <v>1</v>
      </c>
      <c r="K44" s="27">
        <v>3</v>
      </c>
      <c r="L44" s="27">
        <v>1</v>
      </c>
      <c r="M44" s="27">
        <v>2</v>
      </c>
      <c r="N44" s="27">
        <f t="shared" si="4"/>
        <v>3</v>
      </c>
      <c r="O44" s="39">
        <v>0</v>
      </c>
      <c r="P44" s="39">
        <v>1</v>
      </c>
      <c r="Q44" s="39">
        <v>2</v>
      </c>
      <c r="R44" s="39">
        <v>2</v>
      </c>
      <c r="S44" s="39">
        <v>0</v>
      </c>
      <c r="T44" s="39">
        <f t="shared" si="5"/>
        <v>3</v>
      </c>
      <c r="U44" s="40">
        <f t="shared" si="6"/>
        <v>0.54545454545454541</v>
      </c>
      <c r="V44" s="22">
        <v>470</v>
      </c>
      <c r="W44" s="22" t="s">
        <v>81</v>
      </c>
      <c r="X44" s="22" t="s">
        <v>87</v>
      </c>
      <c r="Y44" s="74">
        <v>2617</v>
      </c>
      <c r="Z44" s="41"/>
      <c r="AA44" s="1" t="s">
        <v>239</v>
      </c>
      <c r="AB44" s="28" t="s">
        <v>240</v>
      </c>
    </row>
    <row r="45" spans="1:28" x14ac:dyDescent="0.3">
      <c r="A45" s="43" t="s">
        <v>46</v>
      </c>
      <c r="B45" s="43" t="s">
        <v>61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41</v>
      </c>
      <c r="G45" s="44">
        <f t="shared" si="7"/>
        <v>78</v>
      </c>
      <c r="H45" s="44">
        <f t="shared" si="7"/>
        <v>1</v>
      </c>
      <c r="I45" s="44">
        <f t="shared" si="7"/>
        <v>1</v>
      </c>
      <c r="J45" s="44">
        <f t="shared" si="7"/>
        <v>46</v>
      </c>
      <c r="K45" s="44">
        <f t="shared" si="7"/>
        <v>61</v>
      </c>
      <c r="L45" s="44">
        <f t="shared" si="7"/>
        <v>14</v>
      </c>
      <c r="M45" s="44">
        <f t="shared" si="7"/>
        <v>35</v>
      </c>
      <c r="N45" s="44">
        <f t="shared" si="7"/>
        <v>49</v>
      </c>
      <c r="O45" s="44">
        <f t="shared" si="7"/>
        <v>20</v>
      </c>
      <c r="P45" s="44">
        <f t="shared" si="7"/>
        <v>28</v>
      </c>
      <c r="Q45" s="44">
        <f t="shared" si="7"/>
        <v>17</v>
      </c>
      <c r="R45" s="44">
        <f t="shared" si="7"/>
        <v>20</v>
      </c>
      <c r="S45" s="44">
        <f t="shared" si="7"/>
        <v>1</v>
      </c>
      <c r="T45" s="44">
        <f t="shared" si="7"/>
        <v>129</v>
      </c>
      <c r="U45" s="45">
        <f>((T45+Q45+N45-R45)+(O45*2))/E45</f>
        <v>0.89583333333333337</v>
      </c>
      <c r="V45" s="46">
        <v>470</v>
      </c>
      <c r="W45" s="46" t="s">
        <v>81</v>
      </c>
      <c r="X45" s="46" t="s">
        <v>87</v>
      </c>
      <c r="Y45" s="75">
        <v>2617</v>
      </c>
      <c r="Z45" s="47"/>
      <c r="AA45" s="43" t="s">
        <v>239</v>
      </c>
      <c r="AB45" s="78" t="s">
        <v>240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0.52564102564102566</v>
      </c>
      <c r="H46" s="27"/>
      <c r="I46" s="1"/>
      <c r="J46" s="48" t="s">
        <v>42</v>
      </c>
      <c r="K46" s="50">
        <f>J45/K45</f>
        <v>0.75409836065573765</v>
      </c>
      <c r="L46" s="1"/>
      <c r="M46" s="39" t="s">
        <v>43</v>
      </c>
      <c r="N46" s="51">
        <v>9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 t="s">
        <v>448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7617-ADD3-4D48-A477-5713B2B5EB81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226</v>
      </c>
      <c r="D4" s="7" t="s">
        <v>5</v>
      </c>
      <c r="E4" s="8"/>
      <c r="F4" s="5"/>
      <c r="G4" s="1"/>
      <c r="J4" s="15" t="s">
        <v>251</v>
      </c>
      <c r="K4" s="16" t="str">
        <f>+C11</f>
        <v>San Francisco Pioneers</v>
      </c>
      <c r="L4" s="17"/>
      <c r="M4" s="18"/>
      <c r="N4" s="19">
        <v>32</v>
      </c>
      <c r="O4" s="19">
        <v>27</v>
      </c>
      <c r="P4" s="19">
        <v>17</v>
      </c>
      <c r="Q4" s="19">
        <v>30</v>
      </c>
      <c r="R4" s="20"/>
      <c r="S4" s="21">
        <f>SUM(N4:R4)</f>
        <v>106</v>
      </c>
      <c r="T4" s="22">
        <v>471</v>
      </c>
    </row>
    <row r="5" spans="1:28" x14ac:dyDescent="0.3">
      <c r="B5" s="1"/>
      <c r="C5" s="6" t="s">
        <v>232</v>
      </c>
      <c r="D5" s="7" t="s">
        <v>6</v>
      </c>
      <c r="E5" s="1"/>
      <c r="F5" s="1"/>
      <c r="G5" s="1"/>
      <c r="J5" s="15" t="s">
        <v>252</v>
      </c>
      <c r="K5" s="16" t="str">
        <f>+C33</f>
        <v>New Jersey Gems</v>
      </c>
      <c r="L5" s="17"/>
      <c r="M5" s="18"/>
      <c r="N5" s="19">
        <v>31</v>
      </c>
      <c r="O5" s="19">
        <v>22</v>
      </c>
      <c r="P5" s="19">
        <v>27</v>
      </c>
      <c r="Q5" s="19">
        <v>35</v>
      </c>
      <c r="R5" s="20"/>
      <c r="S5" s="21">
        <f>SUM(N5:R5)</f>
        <v>115</v>
      </c>
      <c r="T5" s="22">
        <v>471</v>
      </c>
      <c r="U5" s="1"/>
      <c r="V5" s="1"/>
      <c r="W5" s="1"/>
    </row>
    <row r="6" spans="1:28" x14ac:dyDescent="0.3">
      <c r="C6" s="23">
        <v>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26">
        <v>471</v>
      </c>
      <c r="W7" s="1"/>
    </row>
    <row r="8" spans="1:28" x14ac:dyDescent="0.3">
      <c r="B8" s="1"/>
      <c r="C8" s="24" t="s">
        <v>249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117</v>
      </c>
      <c r="D13" s="38">
        <v>44</v>
      </c>
      <c r="E13" s="27">
        <v>39</v>
      </c>
      <c r="F13" s="27">
        <v>9</v>
      </c>
      <c r="G13" s="27">
        <v>22</v>
      </c>
      <c r="H13" s="27">
        <v>0</v>
      </c>
      <c r="I13" s="27">
        <v>1</v>
      </c>
      <c r="J13" s="27">
        <v>4</v>
      </c>
      <c r="K13" s="27">
        <v>6</v>
      </c>
      <c r="L13" s="27">
        <v>1</v>
      </c>
      <c r="M13" s="27">
        <v>2</v>
      </c>
      <c r="N13" s="27">
        <f>SUM(L13:M13)</f>
        <v>3</v>
      </c>
      <c r="O13" s="27">
        <v>4</v>
      </c>
      <c r="P13" s="39">
        <v>2</v>
      </c>
      <c r="Q13" s="27">
        <v>0</v>
      </c>
      <c r="R13" s="27">
        <v>2</v>
      </c>
      <c r="S13" s="27">
        <v>0</v>
      </c>
      <c r="T13" s="27">
        <f>(H13*3)+((F13-H13)*2)+J13</f>
        <v>22</v>
      </c>
      <c r="U13" s="40">
        <f>IFERROR(((T13+Q13+N13-R13)+(O13*2))/E13,"")</f>
        <v>0.79487179487179482</v>
      </c>
      <c r="V13" s="22">
        <v>471</v>
      </c>
      <c r="W13" s="22" t="s">
        <v>86</v>
      </c>
      <c r="X13" s="22" t="s">
        <v>82</v>
      </c>
      <c r="Y13" s="74">
        <v>511</v>
      </c>
      <c r="Z13" s="41"/>
      <c r="AA13" s="1" t="s">
        <v>118</v>
      </c>
      <c r="AB13" s="28" t="s">
        <v>253</v>
      </c>
    </row>
    <row r="14" spans="1:28" x14ac:dyDescent="0.3">
      <c r="A14" s="1" t="s">
        <v>61</v>
      </c>
      <c r="B14" s="1" t="s">
        <v>46</v>
      </c>
      <c r="C14" s="27" t="s">
        <v>120</v>
      </c>
      <c r="D14" s="38">
        <v>51</v>
      </c>
      <c r="E14" s="27">
        <v>12</v>
      </c>
      <c r="F14" s="27">
        <v>2</v>
      </c>
      <c r="G14" s="27">
        <v>3</v>
      </c>
      <c r="H14" s="27"/>
      <c r="I14" s="27"/>
      <c r="J14" s="27">
        <v>0</v>
      </c>
      <c r="K14" s="27">
        <v>0</v>
      </c>
      <c r="L14" s="27">
        <v>3</v>
      </c>
      <c r="M14" s="27">
        <v>2</v>
      </c>
      <c r="N14" s="27">
        <f t="shared" ref="N14:N20" si="0">SUM(L14:M14)</f>
        <v>5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39">
        <f t="shared" ref="T14:T20" si="1">(H14*3)+((F14-H14)*2)+J14</f>
        <v>4</v>
      </c>
      <c r="U14" s="40">
        <f t="shared" ref="U14:U23" si="2">IFERROR(((T14+Q14+N14-R14)+(O14*2))/E14,"")</f>
        <v>0.66666666666666663</v>
      </c>
      <c r="V14" s="22">
        <v>471</v>
      </c>
      <c r="W14" s="22" t="s">
        <v>86</v>
      </c>
      <c r="X14" s="22" t="s">
        <v>82</v>
      </c>
      <c r="Y14" s="74">
        <v>511</v>
      </c>
      <c r="Z14" s="41"/>
      <c r="AA14" s="1" t="s">
        <v>118</v>
      </c>
      <c r="AB14" s="28" t="s">
        <v>253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50</v>
      </c>
      <c r="E15" s="27">
        <v>30</v>
      </c>
      <c r="F15" s="27">
        <v>5</v>
      </c>
      <c r="G15" s="27">
        <v>10</v>
      </c>
      <c r="H15" s="27"/>
      <c r="I15" s="27"/>
      <c r="J15" s="27">
        <v>2</v>
      </c>
      <c r="K15" s="27">
        <v>4</v>
      </c>
      <c r="L15" s="27">
        <v>3</v>
      </c>
      <c r="M15" s="27">
        <v>5</v>
      </c>
      <c r="N15" s="27">
        <f t="shared" si="0"/>
        <v>8</v>
      </c>
      <c r="O15" s="39">
        <v>0</v>
      </c>
      <c r="P15" s="39">
        <v>4</v>
      </c>
      <c r="Q15" s="39">
        <v>0</v>
      </c>
      <c r="R15" s="39">
        <v>0</v>
      </c>
      <c r="S15" s="39">
        <v>0</v>
      </c>
      <c r="T15" s="39">
        <f t="shared" si="1"/>
        <v>12</v>
      </c>
      <c r="U15" s="40">
        <f t="shared" si="2"/>
        <v>0.66666666666666663</v>
      </c>
      <c r="V15" s="22">
        <v>471</v>
      </c>
      <c r="W15" s="22" t="s">
        <v>86</v>
      </c>
      <c r="X15" s="22" t="s">
        <v>82</v>
      </c>
      <c r="Y15" s="74">
        <v>511</v>
      </c>
      <c r="Z15" s="41"/>
      <c r="AA15" s="1" t="s">
        <v>118</v>
      </c>
      <c r="AB15" s="28" t="s">
        <v>253</v>
      </c>
    </row>
    <row r="16" spans="1:28" x14ac:dyDescent="0.3">
      <c r="A16" s="1" t="s">
        <v>61</v>
      </c>
      <c r="B16" s="1" t="s">
        <v>46</v>
      </c>
      <c r="C16" s="27" t="s">
        <v>121</v>
      </c>
      <c r="D16" s="38">
        <v>32</v>
      </c>
      <c r="E16" s="27" t="s">
        <v>395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471</v>
      </c>
      <c r="W16" s="22" t="s">
        <v>86</v>
      </c>
      <c r="X16" s="22" t="s">
        <v>82</v>
      </c>
      <c r="Y16" s="74">
        <v>511</v>
      </c>
      <c r="Z16" s="41"/>
      <c r="AA16" s="1" t="s">
        <v>118</v>
      </c>
      <c r="AB16" s="28" t="s">
        <v>253</v>
      </c>
    </row>
    <row r="17" spans="1:28" x14ac:dyDescent="0.3">
      <c r="A17" s="1" t="s">
        <v>61</v>
      </c>
      <c r="B17" s="1" t="s">
        <v>46</v>
      </c>
      <c r="C17" s="27" t="s">
        <v>50</v>
      </c>
      <c r="D17" s="38">
        <v>43</v>
      </c>
      <c r="E17" s="27">
        <v>33</v>
      </c>
      <c r="F17" s="27">
        <v>6</v>
      </c>
      <c r="G17" s="27">
        <v>12</v>
      </c>
      <c r="H17" s="27"/>
      <c r="I17" s="27"/>
      <c r="J17" s="27">
        <v>0</v>
      </c>
      <c r="K17" s="27">
        <v>0</v>
      </c>
      <c r="L17" s="27">
        <v>0</v>
      </c>
      <c r="M17" s="27">
        <v>5</v>
      </c>
      <c r="N17" s="27">
        <f t="shared" si="0"/>
        <v>5</v>
      </c>
      <c r="O17" s="39">
        <v>0</v>
      </c>
      <c r="P17" s="39">
        <v>5</v>
      </c>
      <c r="Q17" s="39">
        <v>1</v>
      </c>
      <c r="R17" s="39">
        <v>1</v>
      </c>
      <c r="S17" s="39">
        <v>0</v>
      </c>
      <c r="T17" s="39">
        <f t="shared" si="1"/>
        <v>12</v>
      </c>
      <c r="U17" s="40">
        <f t="shared" si="2"/>
        <v>0.51515151515151514</v>
      </c>
      <c r="V17" s="22">
        <v>471</v>
      </c>
      <c r="W17" s="22" t="s">
        <v>86</v>
      </c>
      <c r="X17" s="22" t="s">
        <v>82</v>
      </c>
      <c r="Y17" s="74">
        <v>511</v>
      </c>
      <c r="Z17" s="41"/>
      <c r="AA17" s="1" t="s">
        <v>118</v>
      </c>
      <c r="AB17" s="28" t="s">
        <v>253</v>
      </c>
    </row>
    <row r="18" spans="1:28" x14ac:dyDescent="0.3">
      <c r="A18" s="1" t="s">
        <v>61</v>
      </c>
      <c r="B18" s="1" t="s">
        <v>46</v>
      </c>
      <c r="C18" s="27" t="s">
        <v>51</v>
      </c>
      <c r="D18" s="38">
        <v>10</v>
      </c>
      <c r="E18" s="27">
        <v>37</v>
      </c>
      <c r="F18" s="27">
        <v>18</v>
      </c>
      <c r="G18" s="27">
        <v>27</v>
      </c>
      <c r="H18" s="27"/>
      <c r="I18" s="27"/>
      <c r="J18" s="27">
        <v>5</v>
      </c>
      <c r="K18" s="27">
        <v>7</v>
      </c>
      <c r="L18" s="27">
        <v>3</v>
      </c>
      <c r="M18" s="27">
        <v>2</v>
      </c>
      <c r="N18" s="27">
        <f t="shared" si="0"/>
        <v>5</v>
      </c>
      <c r="O18" s="39">
        <v>4</v>
      </c>
      <c r="P18" s="39">
        <v>2</v>
      </c>
      <c r="Q18" s="39">
        <v>2</v>
      </c>
      <c r="R18" s="39">
        <v>3</v>
      </c>
      <c r="S18" s="39">
        <v>1</v>
      </c>
      <c r="T18" s="39">
        <f t="shared" si="1"/>
        <v>41</v>
      </c>
      <c r="U18" s="40">
        <f t="shared" si="2"/>
        <v>1.4324324324324325</v>
      </c>
      <c r="V18" s="22">
        <v>471</v>
      </c>
      <c r="W18" s="22" t="s">
        <v>86</v>
      </c>
      <c r="X18" s="22" t="s">
        <v>82</v>
      </c>
      <c r="Y18" s="74">
        <v>511</v>
      </c>
      <c r="Z18" s="41"/>
      <c r="AA18" s="1" t="s">
        <v>118</v>
      </c>
      <c r="AB18" s="28" t="s">
        <v>253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33</v>
      </c>
      <c r="E19" s="27">
        <v>32</v>
      </c>
      <c r="F19" s="27">
        <v>1</v>
      </c>
      <c r="G19" s="27">
        <v>5</v>
      </c>
      <c r="H19" s="27"/>
      <c r="I19" s="27"/>
      <c r="J19" s="27">
        <v>5</v>
      </c>
      <c r="K19" s="27">
        <v>7</v>
      </c>
      <c r="L19" s="27">
        <v>0</v>
      </c>
      <c r="M19" s="27">
        <v>4</v>
      </c>
      <c r="N19" s="27">
        <f t="shared" si="0"/>
        <v>4</v>
      </c>
      <c r="O19" s="39">
        <v>7</v>
      </c>
      <c r="P19" s="39">
        <v>0</v>
      </c>
      <c r="Q19" s="39">
        <v>2</v>
      </c>
      <c r="R19" s="39">
        <v>1</v>
      </c>
      <c r="S19" s="39">
        <v>0</v>
      </c>
      <c r="T19" s="39">
        <f t="shared" si="1"/>
        <v>7</v>
      </c>
      <c r="U19" s="40">
        <f t="shared" si="2"/>
        <v>0.8125</v>
      </c>
      <c r="V19" s="22">
        <v>471</v>
      </c>
      <c r="W19" s="22" t="s">
        <v>86</v>
      </c>
      <c r="X19" s="22" t="s">
        <v>82</v>
      </c>
      <c r="Y19" s="74">
        <v>511</v>
      </c>
      <c r="Z19" s="41"/>
      <c r="AA19" s="1" t="s">
        <v>118</v>
      </c>
      <c r="AB19" s="28" t="s">
        <v>253</v>
      </c>
    </row>
    <row r="20" spans="1:28" x14ac:dyDescent="0.3">
      <c r="A20" s="1" t="s">
        <v>61</v>
      </c>
      <c r="B20" s="1" t="s">
        <v>46</v>
      </c>
      <c r="C20" s="27" t="s">
        <v>122</v>
      </c>
      <c r="D20" s="38">
        <v>40</v>
      </c>
      <c r="E20" s="27">
        <v>8</v>
      </c>
      <c r="F20" s="27">
        <v>0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 t="shared" si="0"/>
        <v>1</v>
      </c>
      <c r="O20" s="39">
        <v>0</v>
      </c>
      <c r="P20" s="39">
        <v>4</v>
      </c>
      <c r="Q20" s="39">
        <v>2</v>
      </c>
      <c r="R20" s="39">
        <v>2</v>
      </c>
      <c r="S20" s="39">
        <v>0</v>
      </c>
      <c r="T20" s="39">
        <f t="shared" si="1"/>
        <v>0</v>
      </c>
      <c r="U20" s="40">
        <f t="shared" si="2"/>
        <v>0.125</v>
      </c>
      <c r="V20" s="22">
        <v>471</v>
      </c>
      <c r="W20" s="22" t="s">
        <v>86</v>
      </c>
      <c r="X20" s="22" t="s">
        <v>82</v>
      </c>
      <c r="Y20" s="74">
        <v>511</v>
      </c>
      <c r="Z20" s="41"/>
      <c r="AA20" s="1" t="s">
        <v>118</v>
      </c>
      <c r="AB20" s="28" t="s">
        <v>253</v>
      </c>
    </row>
    <row r="21" spans="1:28" x14ac:dyDescent="0.3">
      <c r="A21" s="1" t="s">
        <v>61</v>
      </c>
      <c r="B21" s="1" t="s">
        <v>46</v>
      </c>
      <c r="C21" s="27" t="s">
        <v>136</v>
      </c>
      <c r="D21" s="38">
        <v>11</v>
      </c>
      <c r="E21" s="27">
        <v>15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0</v>
      </c>
      <c r="M21" s="27">
        <v>2</v>
      </c>
      <c r="N21" s="27">
        <f>SUM(L21:M21)</f>
        <v>2</v>
      </c>
      <c r="O21" s="39">
        <v>0</v>
      </c>
      <c r="P21" s="39">
        <v>3</v>
      </c>
      <c r="Q21" s="39">
        <v>0</v>
      </c>
      <c r="R21" s="39">
        <v>0</v>
      </c>
      <c r="S21" s="39">
        <v>0</v>
      </c>
      <c r="T21" s="39">
        <f>(H21*3)+((F21-H21)*2)+J21</f>
        <v>0</v>
      </c>
      <c r="U21" s="40">
        <f t="shared" si="2"/>
        <v>0.13333333333333333</v>
      </c>
      <c r="V21" s="22">
        <v>471</v>
      </c>
      <c r="W21" s="22" t="s">
        <v>86</v>
      </c>
      <c r="X21" s="22" t="s">
        <v>82</v>
      </c>
      <c r="Y21" s="74">
        <v>511</v>
      </c>
      <c r="Z21" s="41"/>
      <c r="AA21" s="1" t="s">
        <v>118</v>
      </c>
      <c r="AB21" s="28" t="s">
        <v>253</v>
      </c>
    </row>
    <row r="22" spans="1:28" x14ac:dyDescent="0.3">
      <c r="A22" s="1" t="s">
        <v>61</v>
      </c>
      <c r="B22" s="1" t="s">
        <v>46</v>
      </c>
      <c r="C22" s="27" t="s">
        <v>123</v>
      </c>
      <c r="D22" s="38">
        <v>24</v>
      </c>
      <c r="E22" s="27">
        <v>16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0</v>
      </c>
      <c r="P22" s="39">
        <v>4</v>
      </c>
      <c r="Q22" s="39">
        <v>0</v>
      </c>
      <c r="R22" s="39">
        <v>1</v>
      </c>
      <c r="S22" s="39">
        <v>0</v>
      </c>
      <c r="T22" s="39">
        <f>(H22*3)+((F22-H22)*2)+J22</f>
        <v>2</v>
      </c>
      <c r="U22" s="40">
        <f t="shared" si="2"/>
        <v>0.1875</v>
      </c>
      <c r="V22" s="22">
        <v>471</v>
      </c>
      <c r="W22" s="22" t="s">
        <v>86</v>
      </c>
      <c r="X22" s="22" t="s">
        <v>82</v>
      </c>
      <c r="Y22" s="74">
        <v>511</v>
      </c>
      <c r="Z22" s="41"/>
      <c r="AA22" s="1" t="s">
        <v>118</v>
      </c>
      <c r="AB22" s="28" t="s">
        <v>253</v>
      </c>
    </row>
    <row r="23" spans="1:28" x14ac:dyDescent="0.3">
      <c r="A23" s="1" t="s">
        <v>61</v>
      </c>
      <c r="B23" s="1" t="s">
        <v>46</v>
      </c>
      <c r="C23" s="27" t="s">
        <v>55</v>
      </c>
      <c r="D23" s="38">
        <v>1</v>
      </c>
      <c r="E23" s="27">
        <v>18</v>
      </c>
      <c r="F23" s="27">
        <v>3</v>
      </c>
      <c r="G23" s="27">
        <v>10</v>
      </c>
      <c r="H23" s="27"/>
      <c r="I23" s="27"/>
      <c r="J23" s="27">
        <v>0</v>
      </c>
      <c r="K23" s="27">
        <v>0</v>
      </c>
      <c r="L23" s="27">
        <v>1</v>
      </c>
      <c r="M23" s="27">
        <v>2</v>
      </c>
      <c r="N23" s="27">
        <f>SUM(L23:M23)</f>
        <v>3</v>
      </c>
      <c r="O23" s="39">
        <v>2</v>
      </c>
      <c r="P23" s="39">
        <v>0</v>
      </c>
      <c r="Q23" s="39">
        <v>0</v>
      </c>
      <c r="R23" s="39">
        <v>3</v>
      </c>
      <c r="S23" s="39">
        <v>0</v>
      </c>
      <c r="T23" s="39">
        <f>(H23*3)+((F23-H23)*2)+J23</f>
        <v>6</v>
      </c>
      <c r="U23" s="40">
        <f t="shared" si="2"/>
        <v>0.55555555555555558</v>
      </c>
      <c r="V23" s="22">
        <v>471</v>
      </c>
      <c r="W23" s="22" t="s">
        <v>86</v>
      </c>
      <c r="X23" s="22" t="s">
        <v>82</v>
      </c>
      <c r="Y23" s="74">
        <v>511</v>
      </c>
      <c r="Z23" s="41"/>
      <c r="AA23" s="1" t="s">
        <v>118</v>
      </c>
      <c r="AB23" s="28" t="s">
        <v>253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45</v>
      </c>
      <c r="G24" s="44">
        <f t="shared" si="3"/>
        <v>94</v>
      </c>
      <c r="H24" s="44">
        <f t="shared" si="3"/>
        <v>0</v>
      </c>
      <c r="I24" s="44">
        <f t="shared" si="3"/>
        <v>1</v>
      </c>
      <c r="J24" s="44">
        <f t="shared" si="3"/>
        <v>16</v>
      </c>
      <c r="K24" s="44">
        <f t="shared" si="3"/>
        <v>24</v>
      </c>
      <c r="L24" s="44">
        <f t="shared" si="3"/>
        <v>12</v>
      </c>
      <c r="M24" s="44">
        <f t="shared" si="3"/>
        <v>26</v>
      </c>
      <c r="N24" s="44">
        <f t="shared" si="3"/>
        <v>38</v>
      </c>
      <c r="O24" s="44">
        <f t="shared" si="3"/>
        <v>17</v>
      </c>
      <c r="P24" s="44">
        <f t="shared" si="3"/>
        <v>25</v>
      </c>
      <c r="Q24" s="44">
        <f t="shared" si="3"/>
        <v>7</v>
      </c>
      <c r="R24" s="44">
        <f t="shared" si="3"/>
        <v>14</v>
      </c>
      <c r="S24" s="44">
        <f t="shared" si="3"/>
        <v>1</v>
      </c>
      <c r="T24" s="44">
        <f t="shared" si="3"/>
        <v>106</v>
      </c>
      <c r="U24" s="45">
        <f>((T24+Q24+N24-R24)+(O24*2))/E24</f>
        <v>0.71250000000000002</v>
      </c>
      <c r="V24" s="46">
        <v>471</v>
      </c>
      <c r="W24" s="46" t="s">
        <v>86</v>
      </c>
      <c r="X24" s="46" t="s">
        <v>82</v>
      </c>
      <c r="Y24" s="75">
        <v>511</v>
      </c>
      <c r="Z24" s="47"/>
      <c r="AA24" s="43" t="s">
        <v>118</v>
      </c>
      <c r="AB24" s="78" t="s">
        <v>253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0.47872340425531917</v>
      </c>
      <c r="H25" s="27"/>
      <c r="I25" s="1"/>
      <c r="J25" s="48" t="s">
        <v>42</v>
      </c>
      <c r="K25" s="50">
        <f>J24/K24</f>
        <v>0.66666666666666663</v>
      </c>
      <c r="L25" s="1"/>
      <c r="M25" s="39" t="s">
        <v>43</v>
      </c>
      <c r="N25" s="51">
        <v>14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27">
        <v>33</v>
      </c>
      <c r="F35" s="27">
        <v>13</v>
      </c>
      <c r="G35" s="27">
        <v>26</v>
      </c>
      <c r="H35" s="27">
        <v>0</v>
      </c>
      <c r="I35" s="27">
        <v>1</v>
      </c>
      <c r="J35" s="27">
        <v>6</v>
      </c>
      <c r="K35" s="27">
        <v>6</v>
      </c>
      <c r="L35" s="27">
        <v>3</v>
      </c>
      <c r="M35" s="27">
        <v>3</v>
      </c>
      <c r="N35" s="27">
        <f>SUM(L35:M35)</f>
        <v>6</v>
      </c>
      <c r="O35" s="27">
        <v>6</v>
      </c>
      <c r="P35" s="39">
        <v>4</v>
      </c>
      <c r="Q35" s="27">
        <v>0</v>
      </c>
      <c r="R35" s="27">
        <v>5</v>
      </c>
      <c r="S35" s="27">
        <v>0</v>
      </c>
      <c r="T35" s="27">
        <f>+(F35*2)+J35</f>
        <v>32</v>
      </c>
      <c r="U35" s="40">
        <f>IFERROR(((T35+Q35+N35-R35)+(O35*2))/E35,"")</f>
        <v>1.3636363636363635</v>
      </c>
      <c r="V35" s="22">
        <v>471</v>
      </c>
      <c r="W35" s="22" t="s">
        <v>81</v>
      </c>
      <c r="X35" s="22" t="s">
        <v>87</v>
      </c>
      <c r="Y35" s="74">
        <v>511</v>
      </c>
      <c r="Z35" s="41"/>
      <c r="AA35" s="1" t="s">
        <v>239</v>
      </c>
      <c r="AB35" s="28" t="s">
        <v>254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27">
        <v>29</v>
      </c>
      <c r="F36" s="27">
        <v>5</v>
      </c>
      <c r="G36" s="27">
        <v>6</v>
      </c>
      <c r="H36" s="27"/>
      <c r="I36" s="27"/>
      <c r="J36" s="27">
        <v>3</v>
      </c>
      <c r="K36" s="27">
        <v>4</v>
      </c>
      <c r="L36" s="27">
        <v>4</v>
      </c>
      <c r="M36" s="27">
        <v>3</v>
      </c>
      <c r="N36" s="27">
        <f t="shared" ref="N36:N41" si="4">SUM(L36:M36)</f>
        <v>7</v>
      </c>
      <c r="O36" s="39">
        <v>1</v>
      </c>
      <c r="P36" s="39">
        <v>5</v>
      </c>
      <c r="Q36" s="39">
        <v>0</v>
      </c>
      <c r="R36" s="39">
        <v>3</v>
      </c>
      <c r="S36" s="39">
        <v>0</v>
      </c>
      <c r="T36" s="27">
        <f t="shared" ref="T36:T44" si="5">+(F36*2)+J36</f>
        <v>13</v>
      </c>
      <c r="U36" s="40">
        <f t="shared" ref="U36:U44" si="6">IFERROR(((T36+Q36+N36-R36)+(O36*2))/E36,"")</f>
        <v>0.65517241379310343</v>
      </c>
      <c r="V36" s="22">
        <v>471</v>
      </c>
      <c r="W36" s="22" t="s">
        <v>81</v>
      </c>
      <c r="X36" s="22" t="s">
        <v>87</v>
      </c>
      <c r="Y36" s="74">
        <v>511</v>
      </c>
      <c r="Z36" s="41"/>
      <c r="AA36" s="1" t="s">
        <v>239</v>
      </c>
      <c r="AB36" s="28" t="s">
        <v>254</v>
      </c>
    </row>
    <row r="37" spans="1:28" x14ac:dyDescent="0.3">
      <c r="A37" s="1" t="s">
        <v>46</v>
      </c>
      <c r="B37" s="1" t="s">
        <v>61</v>
      </c>
      <c r="C37" s="27" t="s">
        <v>207</v>
      </c>
      <c r="D37" s="38">
        <v>55</v>
      </c>
      <c r="E37" s="27">
        <v>5</v>
      </c>
      <c r="F37" s="27">
        <v>0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1</v>
      </c>
      <c r="P37" s="39">
        <v>1</v>
      </c>
      <c r="Q37" s="39">
        <v>0</v>
      </c>
      <c r="R37" s="39">
        <v>0</v>
      </c>
      <c r="S37" s="39">
        <v>0</v>
      </c>
      <c r="T37" s="27">
        <f t="shared" si="5"/>
        <v>0</v>
      </c>
      <c r="U37" s="40">
        <f t="shared" si="6"/>
        <v>0.4</v>
      </c>
      <c r="V37" s="22">
        <v>471</v>
      </c>
      <c r="W37" s="22" t="s">
        <v>81</v>
      </c>
      <c r="X37" s="22" t="s">
        <v>87</v>
      </c>
      <c r="Y37" s="74">
        <v>511</v>
      </c>
      <c r="Z37" s="41"/>
      <c r="AA37" s="1" t="s">
        <v>239</v>
      </c>
      <c r="AB37" s="28" t="s">
        <v>254</v>
      </c>
    </row>
    <row r="38" spans="1:28" x14ac:dyDescent="0.3">
      <c r="A38" s="1" t="s">
        <v>46</v>
      </c>
      <c r="B38" s="1" t="s">
        <v>61</v>
      </c>
      <c r="C38" s="27" t="s">
        <v>242</v>
      </c>
      <c r="D38" s="38">
        <v>42</v>
      </c>
      <c r="E38" s="27" t="s">
        <v>478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 t="str">
        <f t="shared" si="6"/>
        <v/>
      </c>
      <c r="V38" s="22">
        <v>471</v>
      </c>
      <c r="W38" s="22" t="s">
        <v>81</v>
      </c>
      <c r="X38" s="22" t="s">
        <v>87</v>
      </c>
      <c r="Y38" s="74">
        <v>511</v>
      </c>
      <c r="Z38" s="41"/>
      <c r="AA38" s="1" t="s">
        <v>239</v>
      </c>
      <c r="AB38" s="28" t="s">
        <v>254</v>
      </c>
    </row>
    <row r="39" spans="1:28" x14ac:dyDescent="0.3">
      <c r="A39" s="1" t="s">
        <v>46</v>
      </c>
      <c r="B39" s="1" t="s">
        <v>61</v>
      </c>
      <c r="C39" s="27" t="s">
        <v>243</v>
      </c>
      <c r="D39" s="38">
        <v>40</v>
      </c>
      <c r="E39" s="27">
        <v>36</v>
      </c>
      <c r="F39" s="27">
        <v>11</v>
      </c>
      <c r="G39" s="27">
        <v>19</v>
      </c>
      <c r="H39" s="27"/>
      <c r="I39" s="27"/>
      <c r="J39" s="27">
        <v>2</v>
      </c>
      <c r="K39" s="27">
        <v>2</v>
      </c>
      <c r="L39" s="27">
        <v>2</v>
      </c>
      <c r="M39" s="27">
        <v>8</v>
      </c>
      <c r="N39" s="27">
        <f t="shared" si="4"/>
        <v>10</v>
      </c>
      <c r="O39" s="39">
        <v>0</v>
      </c>
      <c r="P39" s="39">
        <v>4</v>
      </c>
      <c r="Q39" s="39">
        <v>1</v>
      </c>
      <c r="R39" s="39">
        <v>1</v>
      </c>
      <c r="S39" s="39">
        <v>0</v>
      </c>
      <c r="T39" s="27">
        <f t="shared" si="5"/>
        <v>24</v>
      </c>
      <c r="U39" s="40">
        <f t="shared" si="6"/>
        <v>0.94444444444444442</v>
      </c>
      <c r="V39" s="22">
        <v>471</v>
      </c>
      <c r="W39" s="22" t="s">
        <v>81</v>
      </c>
      <c r="X39" s="22" t="s">
        <v>87</v>
      </c>
      <c r="Y39" s="74">
        <v>511</v>
      </c>
      <c r="Z39" s="41"/>
      <c r="AA39" s="1" t="s">
        <v>239</v>
      </c>
      <c r="AB39" s="28" t="s">
        <v>254</v>
      </c>
    </row>
    <row r="40" spans="1:28" x14ac:dyDescent="0.3">
      <c r="A40" s="1" t="s">
        <v>46</v>
      </c>
      <c r="B40" s="1" t="s">
        <v>61</v>
      </c>
      <c r="C40" s="27" t="s">
        <v>244</v>
      </c>
      <c r="D40" s="38">
        <v>44</v>
      </c>
      <c r="E40" s="27">
        <v>41</v>
      </c>
      <c r="F40" s="27">
        <v>7</v>
      </c>
      <c r="G40" s="27">
        <v>9</v>
      </c>
      <c r="H40" s="27"/>
      <c r="I40" s="27"/>
      <c r="J40" s="27">
        <v>4</v>
      </c>
      <c r="K40" s="27">
        <v>6</v>
      </c>
      <c r="L40" s="27">
        <v>0</v>
      </c>
      <c r="M40" s="27">
        <v>2</v>
      </c>
      <c r="N40" s="27">
        <f t="shared" si="4"/>
        <v>2</v>
      </c>
      <c r="O40" s="39">
        <v>10</v>
      </c>
      <c r="P40" s="39">
        <v>1</v>
      </c>
      <c r="Q40" s="39">
        <v>2</v>
      </c>
      <c r="R40" s="39">
        <v>1</v>
      </c>
      <c r="S40" s="39">
        <v>0</v>
      </c>
      <c r="T40" s="27">
        <f t="shared" si="5"/>
        <v>18</v>
      </c>
      <c r="U40" s="40">
        <f t="shared" si="6"/>
        <v>1</v>
      </c>
      <c r="V40" s="22">
        <v>471</v>
      </c>
      <c r="W40" s="22" t="s">
        <v>81</v>
      </c>
      <c r="X40" s="22" t="s">
        <v>87</v>
      </c>
      <c r="Y40" s="74">
        <v>511</v>
      </c>
      <c r="Z40" s="41"/>
      <c r="AA40" s="1" t="s">
        <v>239</v>
      </c>
      <c r="AB40" s="28" t="s">
        <v>254</v>
      </c>
    </row>
    <row r="41" spans="1:28" x14ac:dyDescent="0.3">
      <c r="A41" s="1" t="s">
        <v>46</v>
      </c>
      <c r="B41" s="1" t="s">
        <v>61</v>
      </c>
      <c r="C41" s="27" t="s">
        <v>245</v>
      </c>
      <c r="D41" s="38">
        <v>24</v>
      </c>
      <c r="E41" s="27">
        <v>29</v>
      </c>
      <c r="F41" s="27">
        <v>4</v>
      </c>
      <c r="G41" s="27">
        <v>10</v>
      </c>
      <c r="H41" s="27"/>
      <c r="I41" s="27"/>
      <c r="J41" s="27">
        <v>6</v>
      </c>
      <c r="K41" s="27">
        <v>9</v>
      </c>
      <c r="L41" s="27">
        <v>4</v>
      </c>
      <c r="M41" s="27">
        <v>8</v>
      </c>
      <c r="N41" s="27">
        <f t="shared" si="4"/>
        <v>12</v>
      </c>
      <c r="O41" s="39">
        <v>0</v>
      </c>
      <c r="P41" s="39">
        <v>3</v>
      </c>
      <c r="Q41" s="39">
        <v>0</v>
      </c>
      <c r="R41" s="39">
        <v>2</v>
      </c>
      <c r="S41" s="39">
        <v>0</v>
      </c>
      <c r="T41" s="27">
        <f t="shared" si="5"/>
        <v>14</v>
      </c>
      <c r="U41" s="40">
        <f t="shared" si="6"/>
        <v>0.82758620689655171</v>
      </c>
      <c r="V41" s="22">
        <v>471</v>
      </c>
      <c r="W41" s="22" t="s">
        <v>81</v>
      </c>
      <c r="X41" s="22" t="s">
        <v>87</v>
      </c>
      <c r="Y41" s="74">
        <v>511</v>
      </c>
      <c r="Z41" s="41"/>
      <c r="AA41" s="1" t="s">
        <v>239</v>
      </c>
      <c r="AB41" s="28" t="s">
        <v>254</v>
      </c>
    </row>
    <row r="42" spans="1:28" x14ac:dyDescent="0.3">
      <c r="A42" s="1" t="s">
        <v>46</v>
      </c>
      <c r="B42" s="1" t="s">
        <v>61</v>
      </c>
      <c r="C42" s="27" t="s">
        <v>246</v>
      </c>
      <c r="D42" s="38">
        <v>23</v>
      </c>
      <c r="E42" s="27">
        <v>12</v>
      </c>
      <c r="F42" s="27">
        <v>2</v>
      </c>
      <c r="G42" s="27">
        <v>6</v>
      </c>
      <c r="H42" s="27"/>
      <c r="I42" s="27"/>
      <c r="J42" s="27">
        <v>0</v>
      </c>
      <c r="K42" s="27">
        <v>0</v>
      </c>
      <c r="L42" s="27">
        <v>1</v>
      </c>
      <c r="M42" s="27">
        <v>2</v>
      </c>
      <c r="N42" s="27">
        <f>SUM(L42:M42)</f>
        <v>3</v>
      </c>
      <c r="O42" s="39">
        <v>1</v>
      </c>
      <c r="P42" s="39">
        <v>1</v>
      </c>
      <c r="Q42" s="39">
        <v>0</v>
      </c>
      <c r="R42" s="39">
        <v>2</v>
      </c>
      <c r="S42" s="39">
        <v>0</v>
      </c>
      <c r="T42" s="27">
        <f t="shared" si="5"/>
        <v>4</v>
      </c>
      <c r="U42" s="40">
        <f t="shared" si="6"/>
        <v>0.58333333333333337</v>
      </c>
      <c r="V42" s="22">
        <v>471</v>
      </c>
      <c r="W42" s="22" t="s">
        <v>81</v>
      </c>
      <c r="X42" s="22" t="s">
        <v>87</v>
      </c>
      <c r="Y42" s="74">
        <v>511</v>
      </c>
      <c r="Z42" s="41"/>
      <c r="AA42" s="1" t="s">
        <v>239</v>
      </c>
      <c r="AB42" s="28" t="s">
        <v>254</v>
      </c>
    </row>
    <row r="43" spans="1:28" x14ac:dyDescent="0.3">
      <c r="A43" s="1" t="s">
        <v>46</v>
      </c>
      <c r="B43" s="1" t="s">
        <v>61</v>
      </c>
      <c r="C43" s="27" t="s">
        <v>247</v>
      </c>
      <c r="D43" s="38">
        <v>10</v>
      </c>
      <c r="E43" s="27">
        <v>37</v>
      </c>
      <c r="F43" s="27">
        <v>5</v>
      </c>
      <c r="G43" s="27">
        <v>10</v>
      </c>
      <c r="H43" s="27"/>
      <c r="I43" s="27"/>
      <c r="J43" s="27">
        <v>0</v>
      </c>
      <c r="K43" s="27">
        <v>0</v>
      </c>
      <c r="L43" s="27">
        <v>0</v>
      </c>
      <c r="M43" s="27">
        <v>2</v>
      </c>
      <c r="N43" s="27">
        <f>SUM(L43:M43)</f>
        <v>2</v>
      </c>
      <c r="O43" s="39">
        <v>14</v>
      </c>
      <c r="P43" s="39">
        <v>3</v>
      </c>
      <c r="Q43" s="39">
        <v>2</v>
      </c>
      <c r="R43" s="39">
        <v>1</v>
      </c>
      <c r="S43" s="39">
        <v>0</v>
      </c>
      <c r="T43" s="27">
        <f t="shared" si="5"/>
        <v>10</v>
      </c>
      <c r="U43" s="40">
        <f t="shared" si="6"/>
        <v>1.1081081081081081</v>
      </c>
      <c r="V43" s="22">
        <v>471</v>
      </c>
      <c r="W43" s="22" t="s">
        <v>81</v>
      </c>
      <c r="X43" s="22" t="s">
        <v>87</v>
      </c>
      <c r="Y43" s="74">
        <v>511</v>
      </c>
      <c r="Z43" s="41"/>
      <c r="AA43" s="1" t="s">
        <v>239</v>
      </c>
      <c r="AB43" s="28" t="s">
        <v>254</v>
      </c>
    </row>
    <row r="44" spans="1:28" x14ac:dyDescent="0.3">
      <c r="A44" s="1" t="s">
        <v>46</v>
      </c>
      <c r="B44" s="1" t="s">
        <v>61</v>
      </c>
      <c r="C44" s="27" t="s">
        <v>248</v>
      </c>
      <c r="D44" s="38">
        <v>32</v>
      </c>
      <c r="E44" s="27">
        <v>18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2</v>
      </c>
      <c r="N44" s="27">
        <f>SUM(L44:M44)</f>
        <v>2</v>
      </c>
      <c r="O44" s="39">
        <v>4</v>
      </c>
      <c r="P44" s="39">
        <v>0</v>
      </c>
      <c r="Q44" s="39">
        <v>2</v>
      </c>
      <c r="R44" s="39">
        <v>2</v>
      </c>
      <c r="S44" s="39">
        <v>0</v>
      </c>
      <c r="T44" s="27">
        <f t="shared" si="5"/>
        <v>0</v>
      </c>
      <c r="U44" s="40">
        <f t="shared" si="6"/>
        <v>0.55555555555555558</v>
      </c>
      <c r="V44" s="22">
        <v>471</v>
      </c>
      <c r="W44" s="22" t="s">
        <v>81</v>
      </c>
      <c r="X44" s="22" t="s">
        <v>87</v>
      </c>
      <c r="Y44" s="74">
        <v>511</v>
      </c>
      <c r="Z44" s="41"/>
      <c r="AA44" s="1" t="s">
        <v>239</v>
      </c>
      <c r="AB44" s="28" t="s">
        <v>254</v>
      </c>
    </row>
    <row r="45" spans="1:28" x14ac:dyDescent="0.3">
      <c r="A45" s="43" t="s">
        <v>46</v>
      </c>
      <c r="B45" s="43" t="s">
        <v>61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47</v>
      </c>
      <c r="G45" s="44">
        <f t="shared" si="7"/>
        <v>90</v>
      </c>
      <c r="H45" s="44">
        <f t="shared" si="7"/>
        <v>0</v>
      </c>
      <c r="I45" s="44">
        <f t="shared" si="7"/>
        <v>1</v>
      </c>
      <c r="J45" s="44">
        <f t="shared" si="7"/>
        <v>21</v>
      </c>
      <c r="K45" s="44">
        <f t="shared" si="7"/>
        <v>27</v>
      </c>
      <c r="L45" s="44">
        <f t="shared" si="7"/>
        <v>14</v>
      </c>
      <c r="M45" s="44">
        <f t="shared" si="7"/>
        <v>30</v>
      </c>
      <c r="N45" s="44">
        <f t="shared" si="7"/>
        <v>44</v>
      </c>
      <c r="O45" s="44">
        <f t="shared" si="7"/>
        <v>37</v>
      </c>
      <c r="P45" s="44">
        <f t="shared" si="7"/>
        <v>22</v>
      </c>
      <c r="Q45" s="44">
        <f t="shared" si="7"/>
        <v>7</v>
      </c>
      <c r="R45" s="44">
        <f t="shared" si="7"/>
        <v>17</v>
      </c>
      <c r="S45" s="44">
        <f t="shared" si="7"/>
        <v>0</v>
      </c>
      <c r="T45" s="44">
        <f t="shared" si="7"/>
        <v>115</v>
      </c>
      <c r="U45" s="45">
        <f>((T45+Q45+N45-R45)+(O45*2))/E45</f>
        <v>0.9291666666666667</v>
      </c>
      <c r="V45" s="46">
        <v>471</v>
      </c>
      <c r="W45" s="46" t="s">
        <v>81</v>
      </c>
      <c r="X45" s="46" t="s">
        <v>87</v>
      </c>
      <c r="Y45" s="75">
        <v>511</v>
      </c>
      <c r="Z45" s="47"/>
      <c r="AA45" s="43" t="s">
        <v>239</v>
      </c>
      <c r="AB45" s="78" t="s">
        <v>254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0.52222222222222225</v>
      </c>
      <c r="H46" s="27"/>
      <c r="I46" s="1"/>
      <c r="J46" s="48" t="s">
        <v>42</v>
      </c>
      <c r="K46" s="50">
        <f>J45/K45</f>
        <v>0.77777777777777779</v>
      </c>
      <c r="L46" s="1"/>
      <c r="M46" s="39" t="s">
        <v>43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69E7-B535-4C92-AFB9-76E1D2B293C2}">
  <sheetPr>
    <tabColor rgb="FFFF0000"/>
  </sheetPr>
  <dimension ref="A1:AB51"/>
  <sheetViews>
    <sheetView topLeftCell="A28" workbookViewId="0">
      <selection activeCell="C33" sqref="C33:U4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1093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255</v>
      </c>
      <c r="D4" s="7" t="s">
        <v>5</v>
      </c>
      <c r="E4" s="8"/>
      <c r="F4" s="5"/>
      <c r="G4" s="1"/>
      <c r="J4" s="15" t="s">
        <v>318</v>
      </c>
      <c r="K4" s="16" t="s">
        <v>45</v>
      </c>
      <c r="L4" s="17"/>
      <c r="M4" s="18"/>
      <c r="N4" s="19">
        <v>22</v>
      </c>
      <c r="O4" s="19">
        <v>27</v>
      </c>
      <c r="P4" s="19">
        <v>22</v>
      </c>
      <c r="Q4" s="19">
        <v>17</v>
      </c>
      <c r="R4" s="20"/>
      <c r="S4" s="21">
        <f>SUM(N4:R4)</f>
        <v>88</v>
      </c>
      <c r="T4" s="22">
        <v>473</v>
      </c>
    </row>
    <row r="5" spans="1:28" x14ac:dyDescent="0.3">
      <c r="B5" s="1"/>
      <c r="C5" s="6" t="s">
        <v>278</v>
      </c>
      <c r="D5" s="7" t="s">
        <v>6</v>
      </c>
      <c r="E5" s="1"/>
      <c r="F5" s="1"/>
      <c r="G5" s="1"/>
      <c r="J5" s="15" t="s">
        <v>319</v>
      </c>
      <c r="K5" s="16" t="s">
        <v>70</v>
      </c>
      <c r="L5" s="17"/>
      <c r="M5" s="18"/>
      <c r="N5" s="19">
        <v>29</v>
      </c>
      <c r="O5" s="19">
        <v>19</v>
      </c>
      <c r="P5" s="19">
        <v>26</v>
      </c>
      <c r="Q5" s="19">
        <v>30</v>
      </c>
      <c r="R5" s="20"/>
      <c r="S5" s="21">
        <f>SUM(N5:R5)</f>
        <v>104</v>
      </c>
      <c r="T5" s="22">
        <v>473</v>
      </c>
      <c r="U5" s="1"/>
      <c r="V5" s="1"/>
      <c r="W5" s="1"/>
    </row>
    <row r="6" spans="1:28" x14ac:dyDescent="0.3">
      <c r="C6" s="69">
        <v>904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414</v>
      </c>
      <c r="D7" s="7" t="s">
        <v>8</v>
      </c>
      <c r="G7" s="1"/>
      <c r="S7" s="1"/>
      <c r="T7" s="25" t="s">
        <v>9</v>
      </c>
      <c r="U7" s="1"/>
      <c r="V7" s="26">
        <v>473</v>
      </c>
      <c r="W7" s="1"/>
    </row>
    <row r="8" spans="1:28" x14ac:dyDescent="0.3">
      <c r="B8" s="1"/>
      <c r="C8" s="24" t="s">
        <v>407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San Francisco Pioneers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117</v>
      </c>
      <c r="D13" s="38">
        <v>44</v>
      </c>
      <c r="E13" s="27">
        <v>37</v>
      </c>
      <c r="F13" s="27">
        <v>8</v>
      </c>
      <c r="G13" s="27">
        <v>15</v>
      </c>
      <c r="H13" s="27"/>
      <c r="I13" s="27"/>
      <c r="J13" s="27">
        <v>2</v>
      </c>
      <c r="K13" s="27">
        <v>3</v>
      </c>
      <c r="L13" s="87"/>
      <c r="M13" s="27">
        <v>2</v>
      </c>
      <c r="N13" s="27">
        <f>SUM(L13:M13)</f>
        <v>2</v>
      </c>
      <c r="O13" s="27">
        <v>2</v>
      </c>
      <c r="P13" s="39">
        <v>4</v>
      </c>
      <c r="Q13" s="27">
        <v>2</v>
      </c>
      <c r="R13" s="87"/>
      <c r="S13" s="87"/>
      <c r="T13" s="27">
        <f>(H13*3)+((F13-H13)*2)+J13</f>
        <v>18</v>
      </c>
      <c r="U13" s="40">
        <f>IFERROR(((T13+Q13+N13-R13)+(O13*2))/E13,"")</f>
        <v>0.70270270270270274</v>
      </c>
      <c r="V13" s="22">
        <v>473</v>
      </c>
      <c r="W13" s="22" t="s">
        <v>86</v>
      </c>
      <c r="X13" s="22" t="s">
        <v>82</v>
      </c>
      <c r="Y13" s="74">
        <v>904</v>
      </c>
      <c r="Z13" s="41"/>
      <c r="AA13" s="1" t="s">
        <v>118</v>
      </c>
      <c r="AB13" s="28" t="s">
        <v>320</v>
      </c>
    </row>
    <row r="14" spans="1:28" x14ac:dyDescent="0.3">
      <c r="A14" s="1" t="s">
        <v>69</v>
      </c>
      <c r="B14" s="1" t="s">
        <v>46</v>
      </c>
      <c r="C14" s="27" t="s">
        <v>120</v>
      </c>
      <c r="D14" s="38">
        <v>51</v>
      </c>
      <c r="E14" s="27" t="s">
        <v>395</v>
      </c>
      <c r="F14" s="27"/>
      <c r="G14" s="27"/>
      <c r="H14" s="27"/>
      <c r="I14" s="27"/>
      <c r="J14" s="27"/>
      <c r="K14" s="27"/>
      <c r="L14" s="87"/>
      <c r="M14" s="27"/>
      <c r="N14" s="27"/>
      <c r="O14" s="39"/>
      <c r="P14" s="39"/>
      <c r="Q14" s="88"/>
      <c r="R14" s="88"/>
      <c r="S14" s="88"/>
      <c r="T14" s="39"/>
      <c r="U14" s="40" t="str">
        <f t="shared" ref="U14:U23" si="0">IFERROR(((T14+Q14+N14-R14)+(O14*2))/E14,"")</f>
        <v/>
      </c>
      <c r="V14" s="22">
        <v>473</v>
      </c>
      <c r="W14" s="22" t="s">
        <v>86</v>
      </c>
      <c r="X14" s="22" t="s">
        <v>82</v>
      </c>
      <c r="Y14" s="74">
        <v>904</v>
      </c>
      <c r="Z14" s="41"/>
      <c r="AA14" s="1" t="s">
        <v>118</v>
      </c>
      <c r="AB14" s="28" t="s">
        <v>320</v>
      </c>
    </row>
    <row r="15" spans="1:28" x14ac:dyDescent="0.3">
      <c r="A15" s="1" t="s">
        <v>69</v>
      </c>
      <c r="B15" s="1" t="s">
        <v>46</v>
      </c>
      <c r="C15" s="27" t="s">
        <v>47</v>
      </c>
      <c r="D15" s="38">
        <v>50</v>
      </c>
      <c r="E15" s="27">
        <v>28</v>
      </c>
      <c r="F15" s="27">
        <v>1</v>
      </c>
      <c r="G15" s="27">
        <v>7</v>
      </c>
      <c r="H15" s="27"/>
      <c r="I15" s="27"/>
      <c r="J15" s="27">
        <v>5</v>
      </c>
      <c r="K15" s="27">
        <v>6</v>
      </c>
      <c r="L15" s="87"/>
      <c r="M15" s="27">
        <v>8</v>
      </c>
      <c r="N15" s="27">
        <f t="shared" ref="N15:N20" si="1">SUM(L15:M15)</f>
        <v>8</v>
      </c>
      <c r="O15" s="39">
        <v>1</v>
      </c>
      <c r="P15" s="39">
        <v>3</v>
      </c>
      <c r="Q15" s="39">
        <v>4</v>
      </c>
      <c r="R15" s="88"/>
      <c r="S15" s="88"/>
      <c r="T15" s="39">
        <f t="shared" ref="T15:T20" si="2">(H15*3)+((F15-H15)*2)+J15</f>
        <v>7</v>
      </c>
      <c r="U15" s="40">
        <f t="shared" si="0"/>
        <v>0.75</v>
      </c>
      <c r="V15" s="22">
        <v>473</v>
      </c>
      <c r="W15" s="22" t="s">
        <v>86</v>
      </c>
      <c r="X15" s="22" t="s">
        <v>82</v>
      </c>
      <c r="Y15" s="74">
        <v>904</v>
      </c>
      <c r="Z15" s="41"/>
      <c r="AA15" s="1" t="s">
        <v>118</v>
      </c>
      <c r="AB15" s="28" t="s">
        <v>320</v>
      </c>
    </row>
    <row r="16" spans="1:28" x14ac:dyDescent="0.3">
      <c r="A16" s="1" t="s">
        <v>69</v>
      </c>
      <c r="B16" s="1" t="s">
        <v>46</v>
      </c>
      <c r="C16" s="27" t="s">
        <v>121</v>
      </c>
      <c r="D16" s="38">
        <v>32</v>
      </c>
      <c r="E16" s="27" t="s">
        <v>395</v>
      </c>
      <c r="F16" s="27"/>
      <c r="G16" s="27"/>
      <c r="H16" s="27"/>
      <c r="I16" s="27"/>
      <c r="J16" s="27"/>
      <c r="K16" s="27"/>
      <c r="L16" s="87"/>
      <c r="M16" s="27"/>
      <c r="N16" s="27"/>
      <c r="O16" s="39"/>
      <c r="P16" s="39"/>
      <c r="Q16" s="39"/>
      <c r="R16" s="88"/>
      <c r="S16" s="88"/>
      <c r="T16" s="39"/>
      <c r="U16" s="40"/>
      <c r="V16" s="22">
        <v>473</v>
      </c>
      <c r="W16" s="22" t="s">
        <v>86</v>
      </c>
      <c r="X16" s="22" t="s">
        <v>82</v>
      </c>
      <c r="Y16" s="74">
        <v>904</v>
      </c>
      <c r="Z16" s="41"/>
      <c r="AA16" s="1" t="s">
        <v>118</v>
      </c>
      <c r="AB16" s="28" t="s">
        <v>320</v>
      </c>
    </row>
    <row r="17" spans="1:28" x14ac:dyDescent="0.3">
      <c r="A17" s="1" t="s">
        <v>69</v>
      </c>
      <c r="B17" s="1" t="s">
        <v>46</v>
      </c>
      <c r="C17" s="27" t="s">
        <v>50</v>
      </c>
      <c r="D17" s="38">
        <v>43</v>
      </c>
      <c r="E17" s="27">
        <v>33</v>
      </c>
      <c r="F17" s="27">
        <v>2</v>
      </c>
      <c r="G17" s="27">
        <v>6</v>
      </c>
      <c r="H17" s="27"/>
      <c r="I17" s="27"/>
      <c r="J17" s="27">
        <v>4</v>
      </c>
      <c r="K17" s="27">
        <v>4</v>
      </c>
      <c r="L17" s="87"/>
      <c r="M17" s="27">
        <v>8</v>
      </c>
      <c r="N17" s="27">
        <f t="shared" si="1"/>
        <v>8</v>
      </c>
      <c r="O17" s="39">
        <v>5</v>
      </c>
      <c r="P17" s="39">
        <v>3</v>
      </c>
      <c r="Q17" s="88"/>
      <c r="R17" s="88"/>
      <c r="S17" s="88"/>
      <c r="T17" s="39">
        <f t="shared" si="2"/>
        <v>8</v>
      </c>
      <c r="U17" s="40">
        <f t="shared" si="0"/>
        <v>0.78787878787878785</v>
      </c>
      <c r="V17" s="22">
        <v>473</v>
      </c>
      <c r="W17" s="22" t="s">
        <v>86</v>
      </c>
      <c r="X17" s="22" t="s">
        <v>82</v>
      </c>
      <c r="Y17" s="74">
        <v>904</v>
      </c>
      <c r="Z17" s="41"/>
      <c r="AA17" s="1" t="s">
        <v>118</v>
      </c>
      <c r="AB17" s="28" t="s">
        <v>320</v>
      </c>
    </row>
    <row r="18" spans="1:28" x14ac:dyDescent="0.3">
      <c r="A18" s="1" t="s">
        <v>69</v>
      </c>
      <c r="B18" s="1" t="s">
        <v>46</v>
      </c>
      <c r="C18" s="27" t="s">
        <v>51</v>
      </c>
      <c r="D18" s="38">
        <v>10</v>
      </c>
      <c r="E18" s="27">
        <v>40</v>
      </c>
      <c r="F18" s="27">
        <v>14</v>
      </c>
      <c r="G18" s="27">
        <v>23</v>
      </c>
      <c r="H18" s="27"/>
      <c r="I18" s="27"/>
      <c r="J18" s="27">
        <v>3</v>
      </c>
      <c r="K18" s="27">
        <v>4</v>
      </c>
      <c r="L18" s="87"/>
      <c r="M18" s="27">
        <v>2</v>
      </c>
      <c r="N18" s="27">
        <f t="shared" si="1"/>
        <v>2</v>
      </c>
      <c r="O18" s="39">
        <v>3</v>
      </c>
      <c r="P18" s="39">
        <v>3</v>
      </c>
      <c r="Q18" s="88"/>
      <c r="R18" s="88"/>
      <c r="S18" s="88"/>
      <c r="T18" s="39">
        <f t="shared" si="2"/>
        <v>31</v>
      </c>
      <c r="U18" s="40">
        <f t="shared" si="0"/>
        <v>0.97499999999999998</v>
      </c>
      <c r="V18" s="22">
        <v>473</v>
      </c>
      <c r="W18" s="22" t="s">
        <v>86</v>
      </c>
      <c r="X18" s="22" t="s">
        <v>82</v>
      </c>
      <c r="Y18" s="74">
        <v>904</v>
      </c>
      <c r="Z18" s="41"/>
      <c r="AA18" s="1" t="s">
        <v>118</v>
      </c>
      <c r="AB18" s="28" t="s">
        <v>320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33</v>
      </c>
      <c r="E19" s="27">
        <v>27</v>
      </c>
      <c r="F19" s="27">
        <v>6</v>
      </c>
      <c r="G19" s="27">
        <v>11</v>
      </c>
      <c r="H19" s="27"/>
      <c r="I19" s="27"/>
      <c r="J19" s="27">
        <v>0</v>
      </c>
      <c r="K19" s="27">
        <v>0</v>
      </c>
      <c r="L19" s="87"/>
      <c r="M19" s="27">
        <v>4</v>
      </c>
      <c r="N19" s="27">
        <f t="shared" si="1"/>
        <v>4</v>
      </c>
      <c r="O19" s="39">
        <v>2</v>
      </c>
      <c r="P19" s="39">
        <v>1</v>
      </c>
      <c r="Q19" s="88"/>
      <c r="R19" s="88"/>
      <c r="S19" s="88"/>
      <c r="T19" s="39">
        <f t="shared" si="2"/>
        <v>12</v>
      </c>
      <c r="U19" s="40">
        <f t="shared" si="0"/>
        <v>0.7407407407407407</v>
      </c>
      <c r="V19" s="22">
        <v>473</v>
      </c>
      <c r="W19" s="22" t="s">
        <v>86</v>
      </c>
      <c r="X19" s="22" t="s">
        <v>82</v>
      </c>
      <c r="Y19" s="74">
        <v>904</v>
      </c>
      <c r="Z19" s="41"/>
      <c r="AA19" s="1" t="s">
        <v>118</v>
      </c>
      <c r="AB19" s="28" t="s">
        <v>320</v>
      </c>
    </row>
    <row r="20" spans="1:28" x14ac:dyDescent="0.3">
      <c r="A20" s="1" t="s">
        <v>69</v>
      </c>
      <c r="B20" s="1" t="s">
        <v>46</v>
      </c>
      <c r="C20" s="27" t="s">
        <v>122</v>
      </c>
      <c r="D20" s="38">
        <v>40</v>
      </c>
      <c r="E20" s="27">
        <v>10</v>
      </c>
      <c r="F20" s="27">
        <v>1</v>
      </c>
      <c r="G20" s="27">
        <v>3</v>
      </c>
      <c r="H20" s="27"/>
      <c r="I20" s="27"/>
      <c r="J20" s="27">
        <v>0</v>
      </c>
      <c r="K20" s="27">
        <v>0</v>
      </c>
      <c r="L20" s="87"/>
      <c r="M20" s="27">
        <v>2</v>
      </c>
      <c r="N20" s="27">
        <f t="shared" si="1"/>
        <v>2</v>
      </c>
      <c r="O20" s="39">
        <v>1</v>
      </c>
      <c r="P20" s="39">
        <v>1</v>
      </c>
      <c r="Q20" s="88"/>
      <c r="R20" s="88"/>
      <c r="S20" s="88"/>
      <c r="T20" s="39">
        <f t="shared" si="2"/>
        <v>2</v>
      </c>
      <c r="U20" s="40">
        <f t="shared" si="0"/>
        <v>0.6</v>
      </c>
      <c r="V20" s="22">
        <v>473</v>
      </c>
      <c r="W20" s="22" t="s">
        <v>86</v>
      </c>
      <c r="X20" s="22" t="s">
        <v>82</v>
      </c>
      <c r="Y20" s="74">
        <v>904</v>
      </c>
      <c r="Z20" s="41"/>
      <c r="AA20" s="1" t="s">
        <v>118</v>
      </c>
      <c r="AB20" s="28" t="s">
        <v>320</v>
      </c>
    </row>
    <row r="21" spans="1:28" x14ac:dyDescent="0.3">
      <c r="A21" s="1" t="s">
        <v>69</v>
      </c>
      <c r="B21" s="1" t="s">
        <v>46</v>
      </c>
      <c r="C21" s="27" t="s">
        <v>136</v>
      </c>
      <c r="D21" s="38">
        <v>11</v>
      </c>
      <c r="E21" s="27">
        <v>15</v>
      </c>
      <c r="F21" s="27">
        <v>0</v>
      </c>
      <c r="G21" s="27">
        <v>3</v>
      </c>
      <c r="H21" s="27"/>
      <c r="I21" s="27"/>
      <c r="J21" s="27">
        <v>2</v>
      </c>
      <c r="K21" s="27">
        <v>2</v>
      </c>
      <c r="L21" s="87"/>
      <c r="M21" s="27">
        <v>7</v>
      </c>
      <c r="N21" s="27">
        <f>SUM(L21:M21)</f>
        <v>7</v>
      </c>
      <c r="O21" s="39">
        <v>0</v>
      </c>
      <c r="P21" s="39">
        <v>3</v>
      </c>
      <c r="Q21" s="88"/>
      <c r="R21" s="88"/>
      <c r="S21" s="88"/>
      <c r="T21" s="39">
        <f>(H21*3)+((F21-H21)*2)+J21</f>
        <v>2</v>
      </c>
      <c r="U21" s="40">
        <f t="shared" si="0"/>
        <v>0.6</v>
      </c>
      <c r="V21" s="22">
        <v>473</v>
      </c>
      <c r="W21" s="22" t="s">
        <v>86</v>
      </c>
      <c r="X21" s="22" t="s">
        <v>82</v>
      </c>
      <c r="Y21" s="74">
        <v>904</v>
      </c>
      <c r="Z21" s="41"/>
      <c r="AA21" s="1" t="s">
        <v>118</v>
      </c>
      <c r="AB21" s="28" t="s">
        <v>320</v>
      </c>
    </row>
    <row r="22" spans="1:28" x14ac:dyDescent="0.3">
      <c r="A22" s="1" t="s">
        <v>69</v>
      </c>
      <c r="B22" s="1" t="s">
        <v>46</v>
      </c>
      <c r="C22" s="27" t="s">
        <v>123</v>
      </c>
      <c r="D22" s="38">
        <v>24</v>
      </c>
      <c r="E22" s="27">
        <v>20</v>
      </c>
      <c r="F22" s="27">
        <v>1</v>
      </c>
      <c r="G22" s="27">
        <v>5</v>
      </c>
      <c r="H22" s="27"/>
      <c r="I22" s="27"/>
      <c r="J22" s="27">
        <v>2</v>
      </c>
      <c r="K22" s="27">
        <v>2</v>
      </c>
      <c r="L22" s="87"/>
      <c r="M22" s="27">
        <v>5</v>
      </c>
      <c r="N22" s="27">
        <f>SUM(L22:M22)</f>
        <v>5</v>
      </c>
      <c r="O22" s="39">
        <v>0</v>
      </c>
      <c r="P22" s="39">
        <v>5</v>
      </c>
      <c r="Q22" s="88"/>
      <c r="R22" s="88"/>
      <c r="S22" s="88"/>
      <c r="T22" s="39">
        <f>(H22*3)+((F22-H22)*2)+J22</f>
        <v>4</v>
      </c>
      <c r="U22" s="40">
        <f t="shared" si="0"/>
        <v>0.45</v>
      </c>
      <c r="V22" s="22">
        <v>473</v>
      </c>
      <c r="W22" s="22" t="s">
        <v>86</v>
      </c>
      <c r="X22" s="22" t="s">
        <v>82</v>
      </c>
      <c r="Y22" s="74">
        <v>904</v>
      </c>
      <c r="Z22" s="41"/>
      <c r="AA22" s="1" t="s">
        <v>118</v>
      </c>
      <c r="AB22" s="28" t="s">
        <v>320</v>
      </c>
    </row>
    <row r="23" spans="1:28" x14ac:dyDescent="0.3">
      <c r="A23" s="1" t="s">
        <v>69</v>
      </c>
      <c r="B23" s="1" t="s">
        <v>46</v>
      </c>
      <c r="C23" s="27" t="s">
        <v>55</v>
      </c>
      <c r="D23" s="38">
        <v>1</v>
      </c>
      <c r="E23" s="27">
        <v>30</v>
      </c>
      <c r="F23" s="27">
        <v>2</v>
      </c>
      <c r="G23" s="27">
        <v>8</v>
      </c>
      <c r="H23" s="27"/>
      <c r="I23" s="27"/>
      <c r="J23" s="27">
        <v>0</v>
      </c>
      <c r="K23" s="27">
        <v>0</v>
      </c>
      <c r="L23" s="87"/>
      <c r="M23" s="27">
        <v>4</v>
      </c>
      <c r="N23" s="27">
        <f>SUM(L23:M23)</f>
        <v>4</v>
      </c>
      <c r="O23" s="39">
        <v>4</v>
      </c>
      <c r="P23" s="39">
        <v>4</v>
      </c>
      <c r="Q23" s="39">
        <v>3</v>
      </c>
      <c r="R23" s="88"/>
      <c r="S23" s="88"/>
      <c r="T23" s="39">
        <f>(H23*3)+((F23-H23)*2)+J23</f>
        <v>4</v>
      </c>
      <c r="U23" s="40">
        <f t="shared" si="0"/>
        <v>0.6333333333333333</v>
      </c>
      <c r="V23" s="22">
        <v>473</v>
      </c>
      <c r="W23" s="22" t="s">
        <v>86</v>
      </c>
      <c r="X23" s="22" t="s">
        <v>82</v>
      </c>
      <c r="Y23" s="74">
        <v>904</v>
      </c>
      <c r="Z23" s="41"/>
      <c r="AA23" s="1" t="s">
        <v>118</v>
      </c>
      <c r="AB23" s="28" t="s">
        <v>320</v>
      </c>
    </row>
    <row r="24" spans="1:28" x14ac:dyDescent="0.3">
      <c r="A24" s="1" t="s">
        <v>69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5">
        <v>4</v>
      </c>
      <c r="R24" s="55">
        <v>28</v>
      </c>
      <c r="S24" s="42"/>
      <c r="T24" s="42"/>
      <c r="U24" s="40" t="str">
        <f>_xlfn.IFNA("",((T24+Q24+N24-R24)+(O24*2))/E24)</f>
        <v/>
      </c>
      <c r="V24" s="22">
        <v>473</v>
      </c>
      <c r="W24" s="22" t="s">
        <v>86</v>
      </c>
      <c r="X24" s="22" t="s">
        <v>82</v>
      </c>
      <c r="Y24" s="74">
        <v>904</v>
      </c>
      <c r="Z24" s="41"/>
      <c r="AA24" s="1" t="s">
        <v>118</v>
      </c>
      <c r="AB24" s="28" t="s">
        <v>320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35</v>
      </c>
      <c r="G25" s="44">
        <f t="shared" si="3"/>
        <v>81</v>
      </c>
      <c r="H25" s="44">
        <f t="shared" si="3"/>
        <v>0</v>
      </c>
      <c r="I25" s="44">
        <f t="shared" si="3"/>
        <v>0</v>
      </c>
      <c r="J25" s="44">
        <f t="shared" si="3"/>
        <v>18</v>
      </c>
      <c r="K25" s="44">
        <f t="shared" si="3"/>
        <v>21</v>
      </c>
      <c r="L25" s="44">
        <f t="shared" si="3"/>
        <v>0</v>
      </c>
      <c r="M25" s="44">
        <f t="shared" si="3"/>
        <v>42</v>
      </c>
      <c r="N25" s="44">
        <f t="shared" si="3"/>
        <v>42</v>
      </c>
      <c r="O25" s="44">
        <f t="shared" si="3"/>
        <v>18</v>
      </c>
      <c r="P25" s="44">
        <f t="shared" si="3"/>
        <v>27</v>
      </c>
      <c r="Q25" s="44">
        <f t="shared" si="3"/>
        <v>13</v>
      </c>
      <c r="R25" s="44">
        <f t="shared" si="3"/>
        <v>28</v>
      </c>
      <c r="S25" s="44">
        <f t="shared" si="3"/>
        <v>0</v>
      </c>
      <c r="T25" s="44">
        <f t="shared" si="3"/>
        <v>88</v>
      </c>
      <c r="U25" s="45">
        <f>((T25+Q25+N25-R25)+(O25*2))/E25</f>
        <v>0.62916666666666665</v>
      </c>
      <c r="V25" s="46">
        <v>473</v>
      </c>
      <c r="W25" s="46" t="s">
        <v>86</v>
      </c>
      <c r="X25" s="46" t="s">
        <v>82</v>
      </c>
      <c r="Y25" s="75">
        <v>904</v>
      </c>
      <c r="Z25" s="47"/>
      <c r="AA25" s="43" t="s">
        <v>118</v>
      </c>
      <c r="AB25" s="78" t="s">
        <v>320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0.43209876543209874</v>
      </c>
      <c r="H26" s="27"/>
      <c r="I26" s="1"/>
      <c r="J26" s="48" t="s">
        <v>42</v>
      </c>
      <c r="K26" s="50">
        <f>J25/K25</f>
        <v>0.8571428571428571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85</v>
      </c>
      <c r="D35" s="38">
        <v>52</v>
      </c>
      <c r="E35" s="27">
        <v>22</v>
      </c>
      <c r="F35" s="27">
        <v>5</v>
      </c>
      <c r="G35" s="27">
        <v>10</v>
      </c>
      <c r="H35" s="27"/>
      <c r="I35" s="27"/>
      <c r="J35" s="27">
        <v>2</v>
      </c>
      <c r="K35" s="27">
        <v>3</v>
      </c>
      <c r="L35" s="87"/>
      <c r="M35" s="27">
        <v>6</v>
      </c>
      <c r="N35" s="27">
        <f>SUM(L35:M35)</f>
        <v>6</v>
      </c>
      <c r="O35" s="27">
        <v>1</v>
      </c>
      <c r="P35" s="39">
        <v>1</v>
      </c>
      <c r="Q35" s="87"/>
      <c r="R35" s="87"/>
      <c r="S35" s="87"/>
      <c r="T35" s="27">
        <f>+(F35*2)+J35</f>
        <v>12</v>
      </c>
      <c r="U35" s="40">
        <f>IFERROR(((T35+Q35+N35-R35)+(O35*2))/E35,"")</f>
        <v>0.90909090909090906</v>
      </c>
      <c r="V35" s="22">
        <v>473</v>
      </c>
      <c r="W35" s="22" t="s">
        <v>81</v>
      </c>
      <c r="X35" s="22" t="s">
        <v>87</v>
      </c>
      <c r="Y35" s="74">
        <v>904</v>
      </c>
      <c r="Z35" s="41"/>
      <c r="AA35" s="1" t="s">
        <v>216</v>
      </c>
      <c r="AB35" s="28" t="s">
        <v>321</v>
      </c>
    </row>
    <row r="36" spans="1:28" x14ac:dyDescent="0.3">
      <c r="A36" s="1" t="s">
        <v>46</v>
      </c>
      <c r="B36" s="1" t="s">
        <v>69</v>
      </c>
      <c r="C36" s="27" t="s">
        <v>218</v>
      </c>
      <c r="D36" s="38">
        <v>20</v>
      </c>
      <c r="E36" s="27">
        <v>16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87"/>
      <c r="M36" s="27">
        <v>3</v>
      </c>
      <c r="N36" s="27">
        <f t="shared" ref="N36:N41" si="4">SUM(L36:M36)</f>
        <v>3</v>
      </c>
      <c r="O36" s="39">
        <v>0</v>
      </c>
      <c r="P36" s="39">
        <v>3</v>
      </c>
      <c r="Q36" s="88"/>
      <c r="R36" s="88"/>
      <c r="S36" s="88"/>
      <c r="T36" s="27">
        <f t="shared" ref="T36:T44" si="5">+(F36*2)+J36</f>
        <v>4</v>
      </c>
      <c r="U36" s="40">
        <f t="shared" ref="U36:U45" si="6">IFERROR(((T36+Q36+N36-R36)+(O36*2))/E36,"")</f>
        <v>0.4375</v>
      </c>
      <c r="V36" s="22">
        <v>473</v>
      </c>
      <c r="W36" s="22" t="s">
        <v>81</v>
      </c>
      <c r="X36" s="22" t="s">
        <v>87</v>
      </c>
      <c r="Y36" s="74">
        <v>904</v>
      </c>
      <c r="Z36" s="41"/>
      <c r="AA36" s="1" t="s">
        <v>216</v>
      </c>
      <c r="AB36" s="28" t="s">
        <v>321</v>
      </c>
    </row>
    <row r="37" spans="1:28" x14ac:dyDescent="0.3">
      <c r="A37" s="1" t="s">
        <v>46</v>
      </c>
      <c r="B37" s="1" t="s">
        <v>69</v>
      </c>
      <c r="C37" s="27" t="s">
        <v>219</v>
      </c>
      <c r="D37" s="38">
        <v>7</v>
      </c>
      <c r="E37" s="27">
        <v>34</v>
      </c>
      <c r="F37" s="27">
        <v>3</v>
      </c>
      <c r="G37" s="27">
        <v>6</v>
      </c>
      <c r="H37" s="27"/>
      <c r="I37" s="27"/>
      <c r="J37" s="27">
        <v>2</v>
      </c>
      <c r="K37" s="27">
        <v>4</v>
      </c>
      <c r="L37" s="87"/>
      <c r="M37" s="27">
        <v>1</v>
      </c>
      <c r="N37" s="27">
        <f t="shared" si="4"/>
        <v>1</v>
      </c>
      <c r="O37" s="39">
        <v>3</v>
      </c>
      <c r="P37" s="39">
        <v>3</v>
      </c>
      <c r="Q37" s="88"/>
      <c r="R37" s="88"/>
      <c r="S37" s="88"/>
      <c r="T37" s="27">
        <f t="shared" si="5"/>
        <v>8</v>
      </c>
      <c r="U37" s="40">
        <f t="shared" si="6"/>
        <v>0.44117647058823528</v>
      </c>
      <c r="V37" s="22">
        <v>473</v>
      </c>
      <c r="W37" s="22" t="s">
        <v>81</v>
      </c>
      <c r="X37" s="22" t="s">
        <v>87</v>
      </c>
      <c r="Y37" s="74">
        <v>904</v>
      </c>
      <c r="Z37" s="41"/>
      <c r="AA37" s="1" t="s">
        <v>216</v>
      </c>
      <c r="AB37" s="28" t="s">
        <v>321</v>
      </c>
    </row>
    <row r="38" spans="1:28" x14ac:dyDescent="0.3">
      <c r="A38" s="1" t="s">
        <v>46</v>
      </c>
      <c r="B38" s="1" t="s">
        <v>69</v>
      </c>
      <c r="C38" s="27" t="s">
        <v>220</v>
      </c>
      <c r="D38" s="38">
        <v>22</v>
      </c>
      <c r="E38" s="27">
        <v>8</v>
      </c>
      <c r="F38" s="27">
        <v>1</v>
      </c>
      <c r="G38" s="27">
        <v>3</v>
      </c>
      <c r="H38" s="27"/>
      <c r="I38" s="27"/>
      <c r="J38" s="27">
        <v>1</v>
      </c>
      <c r="K38" s="27">
        <v>3</v>
      </c>
      <c r="L38" s="87"/>
      <c r="M38" s="27">
        <v>1</v>
      </c>
      <c r="N38" s="27">
        <f t="shared" si="4"/>
        <v>1</v>
      </c>
      <c r="O38" s="39">
        <v>1</v>
      </c>
      <c r="P38" s="39">
        <v>1</v>
      </c>
      <c r="Q38" s="88"/>
      <c r="R38" s="88"/>
      <c r="S38" s="88"/>
      <c r="T38" s="27">
        <f t="shared" si="5"/>
        <v>3</v>
      </c>
      <c r="U38" s="40">
        <f t="shared" si="6"/>
        <v>0.75</v>
      </c>
      <c r="V38" s="22">
        <v>473</v>
      </c>
      <c r="W38" s="22" t="s">
        <v>81</v>
      </c>
      <c r="X38" s="22" t="s">
        <v>87</v>
      </c>
      <c r="Y38" s="74">
        <v>904</v>
      </c>
      <c r="Z38" s="41"/>
      <c r="AA38" s="1" t="s">
        <v>216</v>
      </c>
      <c r="AB38" s="28" t="s">
        <v>321</v>
      </c>
    </row>
    <row r="39" spans="1:28" x14ac:dyDescent="0.3">
      <c r="A39" s="1" t="s">
        <v>46</v>
      </c>
      <c r="B39" s="1" t="s">
        <v>69</v>
      </c>
      <c r="C39" s="27" t="s">
        <v>221</v>
      </c>
      <c r="D39" s="38">
        <v>50</v>
      </c>
      <c r="E39" s="27">
        <v>23</v>
      </c>
      <c r="F39" s="27">
        <v>3</v>
      </c>
      <c r="G39" s="27">
        <v>12</v>
      </c>
      <c r="H39" s="27"/>
      <c r="I39" s="27"/>
      <c r="J39" s="27">
        <v>4</v>
      </c>
      <c r="K39" s="27">
        <v>10</v>
      </c>
      <c r="L39" s="87"/>
      <c r="M39" s="27">
        <v>7</v>
      </c>
      <c r="N39" s="27">
        <f t="shared" si="4"/>
        <v>7</v>
      </c>
      <c r="O39" s="39">
        <v>1</v>
      </c>
      <c r="P39" s="39">
        <v>2</v>
      </c>
      <c r="Q39" s="88"/>
      <c r="R39" s="88"/>
      <c r="S39" s="88"/>
      <c r="T39" s="27">
        <f t="shared" si="5"/>
        <v>10</v>
      </c>
      <c r="U39" s="40">
        <f t="shared" si="6"/>
        <v>0.82608695652173914</v>
      </c>
      <c r="V39" s="22">
        <v>473</v>
      </c>
      <c r="W39" s="22" t="s">
        <v>81</v>
      </c>
      <c r="X39" s="22" t="s">
        <v>87</v>
      </c>
      <c r="Y39" s="74">
        <v>904</v>
      </c>
      <c r="Z39" s="41"/>
      <c r="AA39" s="1" t="s">
        <v>216</v>
      </c>
      <c r="AB39" s="28" t="s">
        <v>321</v>
      </c>
    </row>
    <row r="40" spans="1:28" x14ac:dyDescent="0.3">
      <c r="A40" s="1" t="s">
        <v>46</v>
      </c>
      <c r="B40" s="1" t="s">
        <v>69</v>
      </c>
      <c r="C40" s="27" t="s">
        <v>222</v>
      </c>
      <c r="D40" s="38">
        <v>1</v>
      </c>
      <c r="E40" s="27">
        <v>43</v>
      </c>
      <c r="F40" s="27">
        <v>4</v>
      </c>
      <c r="G40" s="27">
        <v>8</v>
      </c>
      <c r="H40" s="27"/>
      <c r="I40" s="27"/>
      <c r="J40" s="27">
        <v>2</v>
      </c>
      <c r="K40" s="27">
        <v>4</v>
      </c>
      <c r="L40" s="87"/>
      <c r="M40" s="27">
        <v>5</v>
      </c>
      <c r="N40" s="27">
        <f t="shared" si="4"/>
        <v>5</v>
      </c>
      <c r="O40" s="39">
        <v>7</v>
      </c>
      <c r="P40" s="39">
        <v>4</v>
      </c>
      <c r="Q40" s="39">
        <v>4</v>
      </c>
      <c r="R40" s="88"/>
      <c r="S40" s="88"/>
      <c r="T40" s="27">
        <f t="shared" si="5"/>
        <v>10</v>
      </c>
      <c r="U40" s="40">
        <f t="shared" si="6"/>
        <v>0.76744186046511631</v>
      </c>
      <c r="V40" s="22">
        <v>473</v>
      </c>
      <c r="W40" s="22" t="s">
        <v>81</v>
      </c>
      <c r="X40" s="22" t="s">
        <v>87</v>
      </c>
      <c r="Y40" s="74">
        <v>904</v>
      </c>
      <c r="Z40" s="41"/>
      <c r="AA40" s="1" t="s">
        <v>216</v>
      </c>
      <c r="AB40" s="28" t="s">
        <v>321</v>
      </c>
    </row>
    <row r="41" spans="1:28" x14ac:dyDescent="0.3">
      <c r="A41" s="1" t="s">
        <v>46</v>
      </c>
      <c r="B41" s="1" t="s">
        <v>69</v>
      </c>
      <c r="C41" s="27" t="s">
        <v>388</v>
      </c>
      <c r="D41" s="38">
        <v>55</v>
      </c>
      <c r="E41" s="27">
        <v>10</v>
      </c>
      <c r="F41" s="27">
        <v>1</v>
      </c>
      <c r="G41" s="27">
        <v>4</v>
      </c>
      <c r="H41" s="27"/>
      <c r="I41" s="27"/>
      <c r="J41" s="27">
        <v>2</v>
      </c>
      <c r="K41" s="27">
        <v>2</v>
      </c>
      <c r="L41" s="87"/>
      <c r="M41" s="27">
        <v>0</v>
      </c>
      <c r="N41" s="27">
        <f t="shared" si="4"/>
        <v>0</v>
      </c>
      <c r="O41" s="39">
        <v>1</v>
      </c>
      <c r="P41" s="39">
        <v>0</v>
      </c>
      <c r="Q41" s="88"/>
      <c r="R41" s="88"/>
      <c r="S41" s="88"/>
      <c r="T41" s="27">
        <f t="shared" si="5"/>
        <v>4</v>
      </c>
      <c r="U41" s="40">
        <f t="shared" si="6"/>
        <v>0.6</v>
      </c>
      <c r="V41" s="22">
        <v>473</v>
      </c>
      <c r="W41" s="22" t="s">
        <v>81</v>
      </c>
      <c r="X41" s="22" t="s">
        <v>87</v>
      </c>
      <c r="Y41" s="74">
        <v>904</v>
      </c>
      <c r="Z41" s="41"/>
      <c r="AA41" s="1" t="s">
        <v>216</v>
      </c>
      <c r="AB41" s="28" t="s">
        <v>321</v>
      </c>
    </row>
    <row r="42" spans="1:28" x14ac:dyDescent="0.3">
      <c r="A42" s="1" t="s">
        <v>46</v>
      </c>
      <c r="B42" s="1" t="s">
        <v>69</v>
      </c>
      <c r="C42" s="27" t="s">
        <v>223</v>
      </c>
      <c r="D42" s="38">
        <v>12</v>
      </c>
      <c r="E42" s="27">
        <v>42</v>
      </c>
      <c r="F42" s="27">
        <v>10</v>
      </c>
      <c r="G42" s="27">
        <v>21</v>
      </c>
      <c r="H42" s="27"/>
      <c r="I42" s="27"/>
      <c r="J42" s="27">
        <v>4</v>
      </c>
      <c r="K42" s="27">
        <v>6</v>
      </c>
      <c r="L42" s="87"/>
      <c r="M42" s="27">
        <v>5</v>
      </c>
      <c r="N42" s="27">
        <f>SUM(L42:M42)</f>
        <v>5</v>
      </c>
      <c r="O42" s="39">
        <v>8</v>
      </c>
      <c r="P42" s="39">
        <v>0</v>
      </c>
      <c r="Q42" s="88"/>
      <c r="R42" s="88"/>
      <c r="S42" s="88"/>
      <c r="T42" s="27">
        <f t="shared" si="5"/>
        <v>24</v>
      </c>
      <c r="U42" s="40">
        <f t="shared" si="6"/>
        <v>1.0714285714285714</v>
      </c>
      <c r="V42" s="22">
        <v>473</v>
      </c>
      <c r="W42" s="22" t="s">
        <v>81</v>
      </c>
      <c r="X42" s="22" t="s">
        <v>87</v>
      </c>
      <c r="Y42" s="74">
        <v>904</v>
      </c>
      <c r="Z42" s="41"/>
      <c r="AA42" s="1" t="s">
        <v>216</v>
      </c>
      <c r="AB42" s="28" t="s">
        <v>321</v>
      </c>
    </row>
    <row r="43" spans="1:28" x14ac:dyDescent="0.3">
      <c r="A43" s="1" t="s">
        <v>46</v>
      </c>
      <c r="B43" s="1" t="s">
        <v>69</v>
      </c>
      <c r="C43" s="27" t="s">
        <v>415</v>
      </c>
      <c r="D43" s="38">
        <v>11</v>
      </c>
      <c r="E43" s="27">
        <v>1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87"/>
      <c r="M43" s="27">
        <v>0</v>
      </c>
      <c r="N43" s="27">
        <f>SUM(L43:M43)</f>
        <v>0</v>
      </c>
      <c r="O43" s="39">
        <v>0</v>
      </c>
      <c r="P43" s="39">
        <v>0</v>
      </c>
      <c r="Q43" s="88"/>
      <c r="R43" s="88"/>
      <c r="S43" s="88"/>
      <c r="T43" s="27">
        <f t="shared" si="5"/>
        <v>0</v>
      </c>
      <c r="U43" s="40">
        <f t="shared" si="6"/>
        <v>0</v>
      </c>
      <c r="V43" s="22">
        <v>473</v>
      </c>
      <c r="W43" s="22" t="s">
        <v>81</v>
      </c>
      <c r="X43" s="22" t="s">
        <v>87</v>
      </c>
      <c r="Y43" s="74">
        <v>904</v>
      </c>
      <c r="Z43" s="41"/>
      <c r="AA43" s="1" t="s">
        <v>216</v>
      </c>
      <c r="AB43" s="28" t="s">
        <v>321</v>
      </c>
    </row>
    <row r="44" spans="1:28" x14ac:dyDescent="0.3">
      <c r="A44" s="1" t="s">
        <v>46</v>
      </c>
      <c r="B44" s="1" t="s">
        <v>69</v>
      </c>
      <c r="C44" s="27" t="s">
        <v>224</v>
      </c>
      <c r="D44" s="38">
        <v>44</v>
      </c>
      <c r="E44" s="27">
        <v>41</v>
      </c>
      <c r="F44" s="27">
        <v>14</v>
      </c>
      <c r="G44" s="27">
        <v>19</v>
      </c>
      <c r="H44" s="27"/>
      <c r="I44" s="27"/>
      <c r="J44" s="27">
        <v>1</v>
      </c>
      <c r="K44" s="27">
        <v>2</v>
      </c>
      <c r="L44" s="87"/>
      <c r="M44" s="27">
        <v>8</v>
      </c>
      <c r="N44" s="27">
        <f>SUM(L44:M44)</f>
        <v>8</v>
      </c>
      <c r="O44" s="39">
        <v>3</v>
      </c>
      <c r="P44" s="39">
        <v>2</v>
      </c>
      <c r="Q44" s="39">
        <v>5</v>
      </c>
      <c r="R44" s="88"/>
      <c r="S44" s="88"/>
      <c r="T44" s="27">
        <f t="shared" si="5"/>
        <v>29</v>
      </c>
      <c r="U44" s="40">
        <f t="shared" si="6"/>
        <v>1.1707317073170731</v>
      </c>
      <c r="V44" s="22">
        <v>473</v>
      </c>
      <c r="W44" s="22" t="s">
        <v>81</v>
      </c>
      <c r="X44" s="22" t="s">
        <v>87</v>
      </c>
      <c r="Y44" s="74">
        <v>904</v>
      </c>
      <c r="Z44" s="41"/>
      <c r="AA44" s="1" t="s">
        <v>216</v>
      </c>
      <c r="AB44" s="28" t="s">
        <v>321</v>
      </c>
    </row>
    <row r="45" spans="1:28" x14ac:dyDescent="0.3">
      <c r="A45" s="1" t="s">
        <v>46</v>
      </c>
      <c r="B45" s="1" t="s">
        <v>69</v>
      </c>
      <c r="C45" s="27" t="s">
        <v>225</v>
      </c>
      <c r="D45" s="38">
        <v>10</v>
      </c>
      <c r="E45" s="27" t="s">
        <v>468</v>
      </c>
      <c r="F45" s="27"/>
      <c r="G45" s="27"/>
      <c r="H45" s="27"/>
      <c r="I45" s="27"/>
      <c r="J45" s="27"/>
      <c r="K45" s="27"/>
      <c r="L45" s="87"/>
      <c r="M45" s="27"/>
      <c r="N45" s="27"/>
      <c r="O45" s="39"/>
      <c r="P45" s="39"/>
      <c r="Q45" s="88"/>
      <c r="R45" s="88"/>
      <c r="S45" s="88"/>
      <c r="T45" s="27"/>
      <c r="U45" s="40" t="str">
        <f t="shared" si="6"/>
        <v/>
      </c>
      <c r="V45" s="22">
        <v>473</v>
      </c>
      <c r="W45" s="22" t="s">
        <v>81</v>
      </c>
      <c r="X45" s="22" t="s">
        <v>87</v>
      </c>
      <c r="Y45" s="74">
        <v>904</v>
      </c>
      <c r="Z45" s="41"/>
      <c r="AA45" s="1" t="s">
        <v>216</v>
      </c>
      <c r="AB45" s="28" t="s">
        <v>321</v>
      </c>
    </row>
    <row r="46" spans="1:28" x14ac:dyDescent="0.3">
      <c r="A46" s="1" t="s">
        <v>46</v>
      </c>
      <c r="B46" s="1" t="s">
        <v>69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55">
        <v>4</v>
      </c>
      <c r="R46" s="55">
        <v>19</v>
      </c>
      <c r="S46" s="42"/>
      <c r="T46" s="27"/>
      <c r="U46" s="40" t="str">
        <f>_xlfn.IFNA("",((T46+Q46+N46-R46)+(O46*2))/E46)</f>
        <v/>
      </c>
      <c r="V46" s="22">
        <v>473</v>
      </c>
      <c r="W46" s="22" t="s">
        <v>81</v>
      </c>
      <c r="X46" s="22" t="s">
        <v>87</v>
      </c>
      <c r="Y46" s="74">
        <v>904</v>
      </c>
      <c r="Z46" s="41"/>
      <c r="AA46" s="1" t="s">
        <v>216</v>
      </c>
      <c r="AB46" s="28" t="s">
        <v>321</v>
      </c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43</v>
      </c>
      <c r="G47" s="44">
        <f t="shared" si="7"/>
        <v>87</v>
      </c>
      <c r="H47" s="44">
        <f t="shared" si="7"/>
        <v>0</v>
      </c>
      <c r="I47" s="44">
        <f t="shared" si="7"/>
        <v>0</v>
      </c>
      <c r="J47" s="44">
        <f t="shared" si="7"/>
        <v>18</v>
      </c>
      <c r="K47" s="44">
        <f t="shared" si="7"/>
        <v>34</v>
      </c>
      <c r="L47" s="44">
        <f t="shared" si="7"/>
        <v>0</v>
      </c>
      <c r="M47" s="44">
        <f t="shared" si="7"/>
        <v>36</v>
      </c>
      <c r="N47" s="44">
        <f t="shared" si="7"/>
        <v>36</v>
      </c>
      <c r="O47" s="44">
        <f t="shared" si="7"/>
        <v>25</v>
      </c>
      <c r="P47" s="44">
        <f t="shared" si="7"/>
        <v>16</v>
      </c>
      <c r="Q47" s="44">
        <f t="shared" si="7"/>
        <v>13</v>
      </c>
      <c r="R47" s="44">
        <f t="shared" si="7"/>
        <v>19</v>
      </c>
      <c r="S47" s="44">
        <f t="shared" si="7"/>
        <v>0</v>
      </c>
      <c r="T47" s="44">
        <f t="shared" si="7"/>
        <v>104</v>
      </c>
      <c r="U47" s="45">
        <f>((T47+Q47+N47-R47)+(O47*2))/E47</f>
        <v>0.76666666666666672</v>
      </c>
      <c r="V47" s="46">
        <v>473</v>
      </c>
      <c r="W47" s="46" t="s">
        <v>81</v>
      </c>
      <c r="X47" s="46" t="s">
        <v>87</v>
      </c>
      <c r="Y47" s="75">
        <v>904</v>
      </c>
      <c r="Z47" s="47"/>
      <c r="AA47" s="43" t="s">
        <v>216</v>
      </c>
      <c r="AB47" s="78" t="s">
        <v>321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0.4942528735632184</v>
      </c>
      <c r="H48" s="27"/>
      <c r="I48" s="1"/>
      <c r="J48" s="48" t="s">
        <v>42</v>
      </c>
      <c r="K48" s="50">
        <f>J47/K47</f>
        <v>0.52941176470588236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A665-6660-4C0D-945D-3991B0419E7C}">
  <sheetPr>
    <tabColor rgb="FFFF0000"/>
  </sheetPr>
  <dimension ref="A1:AB51"/>
  <sheetViews>
    <sheetView workbookViewId="0">
      <selection activeCell="H17" sqref="H17:I17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322</v>
      </c>
      <c r="K4" s="16" t="s">
        <v>45</v>
      </c>
      <c r="L4" s="17"/>
      <c r="M4" s="18"/>
      <c r="N4" s="19">
        <v>31</v>
      </c>
      <c r="O4" s="19">
        <v>24</v>
      </c>
      <c r="P4" s="19">
        <v>34</v>
      </c>
      <c r="Q4" s="19">
        <v>27</v>
      </c>
      <c r="R4" s="20"/>
      <c r="S4" s="21">
        <f>SUM(N4:R4)</f>
        <v>116</v>
      </c>
      <c r="T4" s="22">
        <v>474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323</v>
      </c>
      <c r="K5" s="16" t="s">
        <v>74</v>
      </c>
      <c r="L5" s="17"/>
      <c r="M5" s="18"/>
      <c r="N5" s="19">
        <v>25</v>
      </c>
      <c r="O5" s="19">
        <v>29</v>
      </c>
      <c r="P5" s="19">
        <v>29</v>
      </c>
      <c r="Q5" s="19">
        <v>27</v>
      </c>
      <c r="R5" s="20"/>
      <c r="S5" s="21">
        <f>SUM(N5:R5)</f>
        <v>110</v>
      </c>
      <c r="T5" s="22">
        <v>474</v>
      </c>
      <c r="U5" s="1"/>
      <c r="V5" s="1"/>
      <c r="W5" s="1"/>
    </row>
    <row r="6" spans="1:28" x14ac:dyDescent="0.3">
      <c r="C6" s="23">
        <v>1732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394</v>
      </c>
      <c r="D7" s="7" t="s">
        <v>8</v>
      </c>
      <c r="G7" s="1"/>
      <c r="S7" s="1"/>
      <c r="T7" s="25" t="s">
        <v>9</v>
      </c>
      <c r="U7" s="1"/>
      <c r="V7" s="26">
        <v>474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0.10277777777777779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117</v>
      </c>
      <c r="D13" s="38">
        <v>44</v>
      </c>
      <c r="E13" s="27">
        <v>40</v>
      </c>
      <c r="F13" s="27">
        <v>14</v>
      </c>
      <c r="G13" s="27">
        <v>35</v>
      </c>
      <c r="H13" s="27"/>
      <c r="I13" s="27"/>
      <c r="J13" s="27">
        <v>4</v>
      </c>
      <c r="K13" s="27">
        <v>5</v>
      </c>
      <c r="L13" s="87"/>
      <c r="M13" s="27">
        <v>4</v>
      </c>
      <c r="N13" s="27">
        <f t="shared" ref="N13:N23" si="0">SUM(L13:M13)</f>
        <v>4</v>
      </c>
      <c r="O13" s="27">
        <v>3</v>
      </c>
      <c r="P13" s="39">
        <v>2</v>
      </c>
      <c r="Q13" s="27">
        <v>2</v>
      </c>
      <c r="R13" s="87"/>
      <c r="S13" s="87"/>
      <c r="T13" s="27">
        <f>+(F13*2)+J13</f>
        <v>32</v>
      </c>
      <c r="U13" s="40">
        <f>IFERROR(((T13+Q13+N13-R13)+(O13*2))/E13,"")</f>
        <v>1.1000000000000001</v>
      </c>
      <c r="V13" s="22">
        <v>474</v>
      </c>
      <c r="W13" s="22" t="s">
        <v>81</v>
      </c>
      <c r="X13" s="22" t="s">
        <v>87</v>
      </c>
      <c r="Y13" s="74">
        <v>1732</v>
      </c>
      <c r="Z13" s="41"/>
      <c r="AA13" s="1" t="s">
        <v>118</v>
      </c>
      <c r="AB13" s="84" t="s">
        <v>324</v>
      </c>
    </row>
    <row r="14" spans="1:28" x14ac:dyDescent="0.3">
      <c r="A14" s="1" t="s">
        <v>73</v>
      </c>
      <c r="B14" s="1" t="s">
        <v>46</v>
      </c>
      <c r="C14" s="27" t="s">
        <v>120</v>
      </c>
      <c r="D14" s="38">
        <v>51</v>
      </c>
      <c r="E14" s="27">
        <v>18</v>
      </c>
      <c r="F14" s="27">
        <v>0</v>
      </c>
      <c r="G14" s="27">
        <v>3</v>
      </c>
      <c r="H14" s="27"/>
      <c r="I14" s="27"/>
      <c r="J14" s="27">
        <v>1</v>
      </c>
      <c r="K14" s="27">
        <v>3</v>
      </c>
      <c r="L14" s="87"/>
      <c r="M14" s="27">
        <v>6</v>
      </c>
      <c r="N14" s="27">
        <f t="shared" si="0"/>
        <v>6</v>
      </c>
      <c r="O14" s="39">
        <v>2</v>
      </c>
      <c r="P14" s="39">
        <v>5</v>
      </c>
      <c r="Q14" s="88"/>
      <c r="R14" s="88"/>
      <c r="S14" s="88"/>
      <c r="T14" s="27">
        <f t="shared" ref="T14:T23" si="1">+(F14*2)+J14</f>
        <v>1</v>
      </c>
      <c r="U14" s="40">
        <f t="shared" ref="U14:U23" si="2">IFERROR(((T14+Q14+N14-R14)+(O14*2))/E14,"")</f>
        <v>0.61111111111111116</v>
      </c>
      <c r="V14" s="22">
        <v>474</v>
      </c>
      <c r="W14" s="22" t="s">
        <v>81</v>
      </c>
      <c r="X14" s="22" t="s">
        <v>87</v>
      </c>
      <c r="Y14" s="74">
        <v>1732</v>
      </c>
      <c r="Z14" s="41"/>
      <c r="AA14" s="1" t="s">
        <v>118</v>
      </c>
      <c r="AB14" s="84" t="s">
        <v>324</v>
      </c>
    </row>
    <row r="15" spans="1:28" x14ac:dyDescent="0.3">
      <c r="A15" s="1" t="s">
        <v>73</v>
      </c>
      <c r="B15" s="1" t="s">
        <v>46</v>
      </c>
      <c r="C15" s="27" t="s">
        <v>47</v>
      </c>
      <c r="D15" s="38">
        <v>50</v>
      </c>
      <c r="E15" s="27">
        <v>27</v>
      </c>
      <c r="F15" s="27">
        <v>1</v>
      </c>
      <c r="G15" s="27">
        <v>12</v>
      </c>
      <c r="H15" s="27"/>
      <c r="I15" s="27"/>
      <c r="J15" s="27">
        <v>5</v>
      </c>
      <c r="K15" s="27">
        <v>8</v>
      </c>
      <c r="L15" s="87"/>
      <c r="M15" s="27">
        <v>21</v>
      </c>
      <c r="N15" s="27">
        <f t="shared" si="0"/>
        <v>21</v>
      </c>
      <c r="O15" s="39">
        <v>1</v>
      </c>
      <c r="P15" s="39">
        <v>5</v>
      </c>
      <c r="Q15" s="88"/>
      <c r="R15" s="88"/>
      <c r="S15" s="88"/>
      <c r="T15" s="27">
        <f t="shared" si="1"/>
        <v>7</v>
      </c>
      <c r="U15" s="40">
        <f t="shared" si="2"/>
        <v>1.1111111111111112</v>
      </c>
      <c r="V15" s="22">
        <v>474</v>
      </c>
      <c r="W15" s="22" t="s">
        <v>81</v>
      </c>
      <c r="X15" s="22" t="s">
        <v>87</v>
      </c>
      <c r="Y15" s="74">
        <v>1732</v>
      </c>
      <c r="Z15" s="41"/>
      <c r="AA15" s="1" t="s">
        <v>118</v>
      </c>
      <c r="AB15" s="84" t="s">
        <v>324</v>
      </c>
    </row>
    <row r="16" spans="1:28" x14ac:dyDescent="0.3">
      <c r="A16" s="1" t="s">
        <v>73</v>
      </c>
      <c r="B16" s="1" t="s">
        <v>46</v>
      </c>
      <c r="C16" s="27" t="s">
        <v>121</v>
      </c>
      <c r="D16" s="38">
        <v>32</v>
      </c>
      <c r="E16" s="27">
        <v>3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87"/>
      <c r="M16" s="27">
        <v>0</v>
      </c>
      <c r="N16" s="27">
        <f t="shared" si="0"/>
        <v>0</v>
      </c>
      <c r="O16" s="39">
        <v>1</v>
      </c>
      <c r="P16" s="39">
        <v>1</v>
      </c>
      <c r="Q16" s="88"/>
      <c r="R16" s="88"/>
      <c r="S16" s="88"/>
      <c r="T16" s="27">
        <f t="shared" si="1"/>
        <v>0</v>
      </c>
      <c r="U16" s="40">
        <f t="shared" si="2"/>
        <v>0.66666666666666663</v>
      </c>
      <c r="V16" s="22">
        <v>474</v>
      </c>
      <c r="W16" s="22" t="s">
        <v>81</v>
      </c>
      <c r="X16" s="22" t="s">
        <v>87</v>
      </c>
      <c r="Y16" s="74">
        <v>1732</v>
      </c>
      <c r="Z16" s="41"/>
      <c r="AA16" s="1" t="s">
        <v>118</v>
      </c>
      <c r="AB16" s="84" t="s">
        <v>324</v>
      </c>
    </row>
    <row r="17" spans="1:28" x14ac:dyDescent="0.3">
      <c r="A17" s="1" t="s">
        <v>73</v>
      </c>
      <c r="B17" s="1" t="s">
        <v>46</v>
      </c>
      <c r="C17" s="27" t="s">
        <v>50</v>
      </c>
      <c r="D17" s="38">
        <v>43</v>
      </c>
      <c r="E17" s="27">
        <v>39</v>
      </c>
      <c r="F17" s="27">
        <v>9</v>
      </c>
      <c r="G17" s="27">
        <v>17</v>
      </c>
      <c r="H17" s="27"/>
      <c r="I17" s="27"/>
      <c r="J17" s="27">
        <v>2</v>
      </c>
      <c r="K17" s="27">
        <v>4</v>
      </c>
      <c r="L17" s="87"/>
      <c r="M17" s="27">
        <v>9</v>
      </c>
      <c r="N17" s="27">
        <f t="shared" si="0"/>
        <v>9</v>
      </c>
      <c r="O17" s="39">
        <v>3</v>
      </c>
      <c r="P17" s="39">
        <v>1</v>
      </c>
      <c r="Q17" s="88"/>
      <c r="R17" s="88"/>
      <c r="S17" s="88"/>
      <c r="T17" s="27">
        <f t="shared" si="1"/>
        <v>20</v>
      </c>
      <c r="U17" s="40">
        <f t="shared" si="2"/>
        <v>0.89743589743589747</v>
      </c>
      <c r="V17" s="22">
        <v>474</v>
      </c>
      <c r="W17" s="22" t="s">
        <v>81</v>
      </c>
      <c r="X17" s="22" t="s">
        <v>87</v>
      </c>
      <c r="Y17" s="74">
        <v>1732</v>
      </c>
      <c r="Z17" s="41"/>
      <c r="AA17" s="1" t="s">
        <v>118</v>
      </c>
      <c r="AB17" s="84" t="s">
        <v>324</v>
      </c>
    </row>
    <row r="18" spans="1:28" x14ac:dyDescent="0.3">
      <c r="A18" s="1" t="s">
        <v>73</v>
      </c>
      <c r="B18" s="1" t="s">
        <v>46</v>
      </c>
      <c r="C18" s="27" t="s">
        <v>51</v>
      </c>
      <c r="D18" s="38">
        <v>10</v>
      </c>
      <c r="E18" s="27">
        <v>26</v>
      </c>
      <c r="F18" s="27">
        <v>7</v>
      </c>
      <c r="G18" s="27">
        <v>11</v>
      </c>
      <c r="H18" s="27"/>
      <c r="I18" s="27"/>
      <c r="J18" s="27">
        <v>6</v>
      </c>
      <c r="K18" s="27">
        <v>6</v>
      </c>
      <c r="L18" s="87"/>
      <c r="M18" s="27">
        <v>1</v>
      </c>
      <c r="N18" s="27">
        <f t="shared" si="0"/>
        <v>1</v>
      </c>
      <c r="O18" s="39">
        <v>6</v>
      </c>
      <c r="P18" s="39">
        <v>5</v>
      </c>
      <c r="Q18" s="39">
        <v>4</v>
      </c>
      <c r="R18" s="88"/>
      <c r="S18" s="88"/>
      <c r="T18" s="27">
        <f t="shared" si="1"/>
        <v>20</v>
      </c>
      <c r="U18" s="40">
        <f t="shared" si="2"/>
        <v>1.4230769230769231</v>
      </c>
      <c r="V18" s="22">
        <v>474</v>
      </c>
      <c r="W18" s="22" t="s">
        <v>81</v>
      </c>
      <c r="X18" s="22" t="s">
        <v>87</v>
      </c>
      <c r="Y18" s="74">
        <v>1732</v>
      </c>
      <c r="Z18" s="41"/>
      <c r="AA18" s="1" t="s">
        <v>118</v>
      </c>
      <c r="AB18" s="84" t="s">
        <v>324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33</v>
      </c>
      <c r="E19" s="27">
        <v>24</v>
      </c>
      <c r="F19" s="27">
        <v>3</v>
      </c>
      <c r="G19" s="27">
        <v>8</v>
      </c>
      <c r="H19" s="27"/>
      <c r="I19" s="27"/>
      <c r="J19" s="27">
        <v>0</v>
      </c>
      <c r="K19" s="27">
        <v>0</v>
      </c>
      <c r="L19" s="87"/>
      <c r="M19" s="27">
        <v>4</v>
      </c>
      <c r="N19" s="27">
        <f t="shared" si="0"/>
        <v>4</v>
      </c>
      <c r="O19" s="39">
        <v>3</v>
      </c>
      <c r="P19" s="39">
        <v>4</v>
      </c>
      <c r="Q19" s="88"/>
      <c r="R19" s="88"/>
      <c r="S19" s="88"/>
      <c r="T19" s="27">
        <f t="shared" si="1"/>
        <v>6</v>
      </c>
      <c r="U19" s="40">
        <f t="shared" si="2"/>
        <v>0.66666666666666663</v>
      </c>
      <c r="V19" s="22">
        <v>474</v>
      </c>
      <c r="W19" s="22" t="s">
        <v>81</v>
      </c>
      <c r="X19" s="22" t="s">
        <v>87</v>
      </c>
      <c r="Y19" s="74">
        <v>1732</v>
      </c>
      <c r="Z19" s="41"/>
      <c r="AA19" s="1" t="s">
        <v>118</v>
      </c>
      <c r="AB19" s="84" t="s">
        <v>324</v>
      </c>
    </row>
    <row r="20" spans="1:28" x14ac:dyDescent="0.3">
      <c r="A20" s="1" t="s">
        <v>73</v>
      </c>
      <c r="B20" s="1" t="s">
        <v>46</v>
      </c>
      <c r="C20" s="27" t="s">
        <v>122</v>
      </c>
      <c r="D20" s="38">
        <v>40</v>
      </c>
      <c r="E20" s="27">
        <v>18</v>
      </c>
      <c r="F20" s="27">
        <v>3</v>
      </c>
      <c r="G20" s="27">
        <v>4</v>
      </c>
      <c r="H20" s="27"/>
      <c r="I20" s="27"/>
      <c r="J20" s="27">
        <v>0</v>
      </c>
      <c r="K20" s="27">
        <v>0</v>
      </c>
      <c r="L20" s="87"/>
      <c r="M20" s="27">
        <v>2</v>
      </c>
      <c r="N20" s="27">
        <f t="shared" si="0"/>
        <v>2</v>
      </c>
      <c r="O20" s="39">
        <v>2</v>
      </c>
      <c r="P20" s="39">
        <v>5</v>
      </c>
      <c r="Q20" s="88"/>
      <c r="R20" s="88"/>
      <c r="S20" s="88"/>
      <c r="T20" s="27">
        <f t="shared" si="1"/>
        <v>6</v>
      </c>
      <c r="U20" s="40">
        <f t="shared" si="2"/>
        <v>0.66666666666666663</v>
      </c>
      <c r="V20" s="22">
        <v>474</v>
      </c>
      <c r="W20" s="22" t="s">
        <v>81</v>
      </c>
      <c r="X20" s="22" t="s">
        <v>87</v>
      </c>
      <c r="Y20" s="74">
        <v>1732</v>
      </c>
      <c r="Z20" s="41"/>
      <c r="AA20" s="1" t="s">
        <v>118</v>
      </c>
      <c r="AB20" s="84" t="s">
        <v>324</v>
      </c>
    </row>
    <row r="21" spans="1:28" x14ac:dyDescent="0.3">
      <c r="A21" s="1" t="s">
        <v>73</v>
      </c>
      <c r="B21" s="1" t="s">
        <v>46</v>
      </c>
      <c r="C21" s="27" t="s">
        <v>136</v>
      </c>
      <c r="D21" s="38">
        <v>11</v>
      </c>
      <c r="E21" s="27">
        <v>14</v>
      </c>
      <c r="F21" s="27">
        <v>1</v>
      </c>
      <c r="G21" s="27">
        <v>2</v>
      </c>
      <c r="H21" s="27"/>
      <c r="I21" s="27"/>
      <c r="J21" s="27">
        <v>2</v>
      </c>
      <c r="K21" s="27">
        <v>3</v>
      </c>
      <c r="L21" s="87"/>
      <c r="M21" s="27">
        <v>2</v>
      </c>
      <c r="N21" s="27">
        <f t="shared" si="0"/>
        <v>2</v>
      </c>
      <c r="O21" s="39">
        <v>0</v>
      </c>
      <c r="P21" s="39">
        <v>4</v>
      </c>
      <c r="Q21" s="88"/>
      <c r="R21" s="88"/>
      <c r="S21" s="88"/>
      <c r="T21" s="27">
        <f t="shared" si="1"/>
        <v>4</v>
      </c>
      <c r="U21" s="40">
        <f t="shared" si="2"/>
        <v>0.42857142857142855</v>
      </c>
      <c r="V21" s="22">
        <v>474</v>
      </c>
      <c r="W21" s="22" t="s">
        <v>81</v>
      </c>
      <c r="X21" s="22" t="s">
        <v>87</v>
      </c>
      <c r="Y21" s="74">
        <v>1732</v>
      </c>
      <c r="Z21" s="41"/>
      <c r="AA21" s="1" t="s">
        <v>118</v>
      </c>
      <c r="AB21" s="84" t="s">
        <v>324</v>
      </c>
    </row>
    <row r="22" spans="1:28" x14ac:dyDescent="0.3">
      <c r="A22" s="1" t="s">
        <v>73</v>
      </c>
      <c r="B22" s="1" t="s">
        <v>46</v>
      </c>
      <c r="C22" s="27" t="s">
        <v>123</v>
      </c>
      <c r="D22" s="38">
        <v>24</v>
      </c>
      <c r="E22" s="27">
        <v>11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87"/>
      <c r="M22" s="27">
        <v>6</v>
      </c>
      <c r="N22" s="27">
        <f t="shared" si="0"/>
        <v>6</v>
      </c>
      <c r="O22" s="39">
        <v>0</v>
      </c>
      <c r="P22" s="39">
        <v>5</v>
      </c>
      <c r="Q22" s="88"/>
      <c r="R22" s="88"/>
      <c r="S22" s="88"/>
      <c r="T22" s="27">
        <f t="shared" si="1"/>
        <v>2</v>
      </c>
      <c r="U22" s="40">
        <f t="shared" si="2"/>
        <v>0.72727272727272729</v>
      </c>
      <c r="V22" s="22">
        <v>474</v>
      </c>
      <c r="W22" s="22" t="s">
        <v>81</v>
      </c>
      <c r="X22" s="22" t="s">
        <v>87</v>
      </c>
      <c r="Y22" s="74">
        <v>1732</v>
      </c>
      <c r="Z22" s="41"/>
      <c r="AA22" s="1" t="s">
        <v>118</v>
      </c>
      <c r="AB22" s="84" t="s">
        <v>324</v>
      </c>
    </row>
    <row r="23" spans="1:28" x14ac:dyDescent="0.3">
      <c r="A23" s="1" t="s">
        <v>73</v>
      </c>
      <c r="B23" s="1" t="s">
        <v>46</v>
      </c>
      <c r="C23" s="27" t="s">
        <v>55</v>
      </c>
      <c r="D23" s="38">
        <v>1</v>
      </c>
      <c r="E23" s="27">
        <v>20</v>
      </c>
      <c r="F23" s="27">
        <v>6</v>
      </c>
      <c r="G23" s="27">
        <v>7</v>
      </c>
      <c r="H23" s="27"/>
      <c r="I23" s="27"/>
      <c r="J23" s="27">
        <v>6</v>
      </c>
      <c r="K23" s="27">
        <v>9</v>
      </c>
      <c r="L23" s="87"/>
      <c r="M23" s="27">
        <v>3</v>
      </c>
      <c r="N23" s="27">
        <f t="shared" si="0"/>
        <v>3</v>
      </c>
      <c r="O23" s="39">
        <v>3</v>
      </c>
      <c r="P23" s="39">
        <v>4</v>
      </c>
      <c r="Q23" s="39">
        <v>2</v>
      </c>
      <c r="R23" s="88"/>
      <c r="S23" s="88"/>
      <c r="T23" s="27">
        <f t="shared" si="1"/>
        <v>18</v>
      </c>
      <c r="U23" s="40">
        <f t="shared" si="2"/>
        <v>1.45</v>
      </c>
      <c r="V23" s="22">
        <v>474</v>
      </c>
      <c r="W23" s="22" t="s">
        <v>81</v>
      </c>
      <c r="X23" s="22" t="s">
        <v>87</v>
      </c>
      <c r="Y23" s="74">
        <v>1732</v>
      </c>
      <c r="Z23" s="41"/>
      <c r="AA23" s="1" t="s">
        <v>118</v>
      </c>
      <c r="AB23" s="84" t="s">
        <v>324</v>
      </c>
    </row>
    <row r="24" spans="1:28" x14ac:dyDescent="0.3">
      <c r="A24" s="1" t="s">
        <v>73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3</v>
      </c>
      <c r="R24" s="55">
        <v>33</v>
      </c>
      <c r="S24" s="42"/>
      <c r="T24" s="27"/>
      <c r="U24" s="40" t="str">
        <f>_xlfn.IFNA("",((T24+Q24+N24-R24)+(O24*2))/E24)</f>
        <v/>
      </c>
      <c r="V24" s="22">
        <v>474</v>
      </c>
      <c r="W24" s="22" t="s">
        <v>81</v>
      </c>
      <c r="X24" s="22" t="s">
        <v>87</v>
      </c>
      <c r="Y24" s="74">
        <v>1732</v>
      </c>
      <c r="Z24" s="41"/>
      <c r="AA24" s="1" t="s">
        <v>118</v>
      </c>
      <c r="AB24" s="84" t="s">
        <v>324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45</v>
      </c>
      <c r="G25" s="44">
        <f t="shared" si="3"/>
        <v>102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38</v>
      </c>
      <c r="L25" s="44">
        <f t="shared" si="3"/>
        <v>0</v>
      </c>
      <c r="M25" s="44">
        <f t="shared" si="3"/>
        <v>58</v>
      </c>
      <c r="N25" s="44">
        <f t="shared" si="3"/>
        <v>58</v>
      </c>
      <c r="O25" s="44">
        <f t="shared" si="3"/>
        <v>24</v>
      </c>
      <c r="P25" s="44">
        <f t="shared" si="3"/>
        <v>41</v>
      </c>
      <c r="Q25" s="44">
        <f t="shared" si="3"/>
        <v>11</v>
      </c>
      <c r="R25" s="44">
        <f t="shared" si="3"/>
        <v>33</v>
      </c>
      <c r="S25" s="44">
        <f t="shared" si="3"/>
        <v>0</v>
      </c>
      <c r="T25" s="44">
        <f t="shared" si="3"/>
        <v>116</v>
      </c>
      <c r="U25" s="45">
        <f>((T25+Q25+N25-R25)+(O25*2))/E25</f>
        <v>0.83333333333333337</v>
      </c>
      <c r="V25" s="46">
        <v>474</v>
      </c>
      <c r="W25" s="46" t="s">
        <v>81</v>
      </c>
      <c r="X25" s="46" t="s">
        <v>87</v>
      </c>
      <c r="Y25" s="75">
        <v>1732</v>
      </c>
      <c r="Z25" s="47"/>
      <c r="AA25" s="43" t="s">
        <v>118</v>
      </c>
      <c r="AB25" s="78" t="s">
        <v>324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0.44117647058823528</v>
      </c>
      <c r="H26" s="27"/>
      <c r="I26" s="1"/>
      <c r="J26" s="48" t="s">
        <v>42</v>
      </c>
      <c r="K26" s="50">
        <f>J25/K25</f>
        <v>0.68421052631578949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144</v>
      </c>
      <c r="D35" s="38">
        <v>24</v>
      </c>
      <c r="E35" s="27">
        <v>17</v>
      </c>
      <c r="F35" s="27">
        <v>1</v>
      </c>
      <c r="G35" s="27">
        <v>3</v>
      </c>
      <c r="H35" s="27"/>
      <c r="I35" s="27"/>
      <c r="J35" s="27">
        <v>10</v>
      </c>
      <c r="K35" s="27">
        <v>10</v>
      </c>
      <c r="L35" s="87"/>
      <c r="M35" s="27">
        <v>4</v>
      </c>
      <c r="N35" s="27">
        <f>SUM(L35:M35)</f>
        <v>4</v>
      </c>
      <c r="O35" s="27">
        <v>1</v>
      </c>
      <c r="P35" s="39">
        <v>3</v>
      </c>
      <c r="Q35" s="87"/>
      <c r="R35" s="87"/>
      <c r="S35" s="87"/>
      <c r="T35" s="27">
        <f>(H35*3)+((F35-H35)*2)+J35</f>
        <v>12</v>
      </c>
      <c r="U35" s="40">
        <f>IFERROR(((T35+Q35+N35-R35)+(O35*2))/E35,"")</f>
        <v>1.0588235294117647</v>
      </c>
      <c r="V35" s="22">
        <v>474</v>
      </c>
      <c r="W35" s="22" t="s">
        <v>86</v>
      </c>
      <c r="X35" s="22" t="s">
        <v>82</v>
      </c>
      <c r="Y35" s="74">
        <v>1732</v>
      </c>
      <c r="Z35" s="41"/>
      <c r="AA35" s="1" t="s">
        <v>145</v>
      </c>
      <c r="AB35" s="28" t="s">
        <v>325</v>
      </c>
    </row>
    <row r="36" spans="1:28" x14ac:dyDescent="0.3">
      <c r="A36" s="1" t="s">
        <v>46</v>
      </c>
      <c r="B36" s="1" t="s">
        <v>73</v>
      </c>
      <c r="C36" s="27" t="s">
        <v>147</v>
      </c>
      <c r="D36" s="38">
        <v>22</v>
      </c>
      <c r="E36" s="27">
        <v>9</v>
      </c>
      <c r="F36" s="27">
        <v>0</v>
      </c>
      <c r="G36" s="27">
        <v>1</v>
      </c>
      <c r="H36" s="27"/>
      <c r="I36" s="27"/>
      <c r="J36" s="27">
        <v>2</v>
      </c>
      <c r="K36" s="27">
        <v>2</v>
      </c>
      <c r="L36" s="87"/>
      <c r="M36" s="27">
        <v>0</v>
      </c>
      <c r="N36" s="27">
        <f t="shared" ref="N36:N41" si="4">SUM(L36:M36)</f>
        <v>0</v>
      </c>
      <c r="O36" s="39">
        <v>2</v>
      </c>
      <c r="P36" s="39">
        <v>1</v>
      </c>
      <c r="Q36" s="88"/>
      <c r="R36" s="88"/>
      <c r="S36" s="88"/>
      <c r="T36" s="39">
        <f t="shared" ref="T36:T41" si="5">(H36*3)+((F36-H36)*2)+J36</f>
        <v>2</v>
      </c>
      <c r="U36" s="40">
        <f t="shared" ref="U36:U45" si="6">IFERROR(((T36+Q36+N36-R36)+(O36*2))/E36,"")</f>
        <v>0.66666666666666663</v>
      </c>
      <c r="V36" s="22">
        <v>474</v>
      </c>
      <c r="W36" s="22" t="s">
        <v>86</v>
      </c>
      <c r="X36" s="22" t="s">
        <v>82</v>
      </c>
      <c r="Y36" s="74">
        <v>1732</v>
      </c>
      <c r="Z36" s="41"/>
      <c r="AA36" s="1" t="s">
        <v>145</v>
      </c>
      <c r="AB36" s="28" t="s">
        <v>325</v>
      </c>
    </row>
    <row r="37" spans="1:28" x14ac:dyDescent="0.3">
      <c r="A37" s="1" t="s">
        <v>46</v>
      </c>
      <c r="B37" s="1" t="s">
        <v>73</v>
      </c>
      <c r="C37" s="27" t="s">
        <v>148</v>
      </c>
      <c r="D37" s="38">
        <v>21</v>
      </c>
      <c r="E37" s="27">
        <v>16</v>
      </c>
      <c r="F37" s="27">
        <v>0</v>
      </c>
      <c r="G37" s="27">
        <v>3</v>
      </c>
      <c r="H37" s="27"/>
      <c r="I37" s="27"/>
      <c r="J37" s="27">
        <v>4</v>
      </c>
      <c r="K37" s="27">
        <v>5</v>
      </c>
      <c r="L37" s="87"/>
      <c r="M37" s="27">
        <v>3</v>
      </c>
      <c r="N37" s="27">
        <f t="shared" si="4"/>
        <v>3</v>
      </c>
      <c r="O37" s="39">
        <v>0</v>
      </c>
      <c r="P37" s="39">
        <v>0</v>
      </c>
      <c r="Q37" s="88"/>
      <c r="R37" s="88"/>
      <c r="S37" s="88"/>
      <c r="T37" s="39">
        <f t="shared" si="5"/>
        <v>4</v>
      </c>
      <c r="U37" s="40">
        <f t="shared" si="6"/>
        <v>0.4375</v>
      </c>
      <c r="V37" s="22">
        <v>474</v>
      </c>
      <c r="W37" s="22" t="s">
        <v>86</v>
      </c>
      <c r="X37" s="22" t="s">
        <v>82</v>
      </c>
      <c r="Y37" s="74">
        <v>1732</v>
      </c>
      <c r="Z37" s="41"/>
      <c r="AA37" s="1" t="s">
        <v>145</v>
      </c>
      <c r="AB37" s="28" t="s">
        <v>325</v>
      </c>
    </row>
    <row r="38" spans="1:28" x14ac:dyDescent="0.3">
      <c r="A38" s="1" t="s">
        <v>46</v>
      </c>
      <c r="B38" s="1" t="s">
        <v>73</v>
      </c>
      <c r="C38" s="27" t="s">
        <v>149</v>
      </c>
      <c r="D38" s="38">
        <v>15</v>
      </c>
      <c r="E38" s="27">
        <v>32</v>
      </c>
      <c r="F38" s="27">
        <v>4</v>
      </c>
      <c r="G38" s="27">
        <v>7</v>
      </c>
      <c r="H38" s="27"/>
      <c r="I38" s="27"/>
      <c r="J38" s="27">
        <v>6</v>
      </c>
      <c r="K38" s="27">
        <v>9</v>
      </c>
      <c r="L38" s="87"/>
      <c r="M38" s="27">
        <v>4</v>
      </c>
      <c r="N38" s="27">
        <f t="shared" si="4"/>
        <v>4</v>
      </c>
      <c r="O38" s="39">
        <v>4</v>
      </c>
      <c r="P38" s="39">
        <v>5</v>
      </c>
      <c r="Q38" s="88"/>
      <c r="R38" s="88"/>
      <c r="S38" s="88"/>
      <c r="T38" s="39">
        <f t="shared" si="5"/>
        <v>14</v>
      </c>
      <c r="U38" s="40">
        <f t="shared" si="6"/>
        <v>0.8125</v>
      </c>
      <c r="V38" s="22">
        <v>474</v>
      </c>
      <c r="W38" s="22" t="s">
        <v>86</v>
      </c>
      <c r="X38" s="22" t="s">
        <v>82</v>
      </c>
      <c r="Y38" s="74">
        <v>1732</v>
      </c>
      <c r="Z38" s="41"/>
      <c r="AA38" s="1" t="s">
        <v>145</v>
      </c>
      <c r="AB38" s="28" t="s">
        <v>325</v>
      </c>
    </row>
    <row r="39" spans="1:28" x14ac:dyDescent="0.3">
      <c r="A39" s="1" t="s">
        <v>46</v>
      </c>
      <c r="B39" s="1" t="s">
        <v>73</v>
      </c>
      <c r="C39" s="27" t="s">
        <v>150</v>
      </c>
      <c r="D39" s="38">
        <v>10</v>
      </c>
      <c r="E39" s="27" t="s">
        <v>395</v>
      </c>
      <c r="F39" s="27"/>
      <c r="G39" s="27"/>
      <c r="H39" s="27"/>
      <c r="I39" s="27"/>
      <c r="J39" s="27"/>
      <c r="K39" s="27"/>
      <c r="L39" s="87"/>
      <c r="M39" s="27"/>
      <c r="N39" s="27"/>
      <c r="O39" s="39"/>
      <c r="P39" s="39"/>
      <c r="Q39" s="88"/>
      <c r="R39" s="88"/>
      <c r="S39" s="88"/>
      <c r="T39" s="39"/>
      <c r="U39" s="40" t="str">
        <f t="shared" si="6"/>
        <v/>
      </c>
      <c r="V39" s="22">
        <v>474</v>
      </c>
      <c r="W39" s="22" t="s">
        <v>86</v>
      </c>
      <c r="X39" s="22" t="s">
        <v>82</v>
      </c>
      <c r="Y39" s="74">
        <v>1732</v>
      </c>
      <c r="Z39" s="41"/>
      <c r="AA39" s="1" t="s">
        <v>145</v>
      </c>
      <c r="AB39" s="28" t="s">
        <v>325</v>
      </c>
    </row>
    <row r="40" spans="1:28" x14ac:dyDescent="0.3">
      <c r="A40" s="1" t="s">
        <v>46</v>
      </c>
      <c r="B40" s="1" t="s">
        <v>73</v>
      </c>
      <c r="C40" s="27" t="s">
        <v>151</v>
      </c>
      <c r="D40" s="38">
        <v>14</v>
      </c>
      <c r="E40" s="27">
        <v>29</v>
      </c>
      <c r="F40" s="27">
        <v>3</v>
      </c>
      <c r="G40" s="27">
        <v>10</v>
      </c>
      <c r="H40" s="27"/>
      <c r="I40" s="27"/>
      <c r="J40" s="27">
        <v>3</v>
      </c>
      <c r="K40" s="27">
        <v>7</v>
      </c>
      <c r="L40" s="87"/>
      <c r="M40" s="27">
        <v>4</v>
      </c>
      <c r="N40" s="27">
        <f t="shared" si="4"/>
        <v>4</v>
      </c>
      <c r="O40" s="39">
        <v>8</v>
      </c>
      <c r="P40" s="39">
        <v>3</v>
      </c>
      <c r="Q40" s="39">
        <v>5</v>
      </c>
      <c r="R40" s="88"/>
      <c r="S40" s="88"/>
      <c r="T40" s="39">
        <f t="shared" si="5"/>
        <v>9</v>
      </c>
      <c r="U40" s="40">
        <f t="shared" si="6"/>
        <v>1.1724137931034482</v>
      </c>
      <c r="V40" s="22">
        <v>474</v>
      </c>
      <c r="W40" s="22" t="s">
        <v>86</v>
      </c>
      <c r="X40" s="22" t="s">
        <v>82</v>
      </c>
      <c r="Y40" s="74">
        <v>1732</v>
      </c>
      <c r="Z40" s="41"/>
      <c r="AA40" s="1" t="s">
        <v>145</v>
      </c>
      <c r="AB40" s="28" t="s">
        <v>325</v>
      </c>
    </row>
    <row r="41" spans="1:28" x14ac:dyDescent="0.3">
      <c r="A41" s="1" t="s">
        <v>46</v>
      </c>
      <c r="B41" s="1" t="s">
        <v>73</v>
      </c>
      <c r="C41" s="27" t="s">
        <v>152</v>
      </c>
      <c r="D41" s="38">
        <v>44</v>
      </c>
      <c r="E41" s="27">
        <v>44</v>
      </c>
      <c r="F41" s="27">
        <v>10</v>
      </c>
      <c r="G41" s="27">
        <v>18</v>
      </c>
      <c r="H41" s="27"/>
      <c r="I41" s="27"/>
      <c r="J41" s="27">
        <v>16</v>
      </c>
      <c r="K41" s="27">
        <v>20</v>
      </c>
      <c r="L41" s="87"/>
      <c r="M41" s="27">
        <v>19</v>
      </c>
      <c r="N41" s="27">
        <f t="shared" si="4"/>
        <v>19</v>
      </c>
      <c r="O41" s="39">
        <v>0</v>
      </c>
      <c r="P41" s="39">
        <v>5</v>
      </c>
      <c r="Q41" s="88"/>
      <c r="R41" s="88"/>
      <c r="S41" s="88"/>
      <c r="T41" s="39">
        <f t="shared" si="5"/>
        <v>36</v>
      </c>
      <c r="U41" s="40">
        <f t="shared" si="6"/>
        <v>1.25</v>
      </c>
      <c r="V41" s="22">
        <v>474</v>
      </c>
      <c r="W41" s="22" t="s">
        <v>86</v>
      </c>
      <c r="X41" s="22" t="s">
        <v>82</v>
      </c>
      <c r="Y41" s="74">
        <v>1732</v>
      </c>
      <c r="Z41" s="41"/>
      <c r="AA41" s="1" t="s">
        <v>145</v>
      </c>
      <c r="AB41" s="28" t="s">
        <v>325</v>
      </c>
    </row>
    <row r="42" spans="1:28" x14ac:dyDescent="0.3">
      <c r="A42" s="1" t="s">
        <v>46</v>
      </c>
      <c r="B42" s="1" t="s">
        <v>73</v>
      </c>
      <c r="C42" s="27" t="s">
        <v>474</v>
      </c>
      <c r="D42" s="38">
        <v>12</v>
      </c>
      <c r="E42" s="27">
        <v>16</v>
      </c>
      <c r="F42" s="27">
        <v>1</v>
      </c>
      <c r="G42" s="27">
        <v>4</v>
      </c>
      <c r="H42" s="27"/>
      <c r="I42" s="27"/>
      <c r="J42" s="27">
        <v>0</v>
      </c>
      <c r="K42" s="27">
        <v>0</v>
      </c>
      <c r="L42" s="87"/>
      <c r="M42" s="27">
        <v>0</v>
      </c>
      <c r="N42" s="27">
        <f>SUM(L42:M42)</f>
        <v>0</v>
      </c>
      <c r="O42" s="39">
        <v>1</v>
      </c>
      <c r="P42" s="39">
        <v>3</v>
      </c>
      <c r="Q42" s="88"/>
      <c r="R42" s="88"/>
      <c r="S42" s="88"/>
      <c r="T42" s="39">
        <f>(H42*3)+((F42-H42)*2)+J42</f>
        <v>2</v>
      </c>
      <c r="U42" s="40">
        <f t="shared" si="6"/>
        <v>0.25</v>
      </c>
      <c r="V42" s="22">
        <v>474</v>
      </c>
      <c r="W42" s="22" t="s">
        <v>86</v>
      </c>
      <c r="X42" s="22" t="s">
        <v>82</v>
      </c>
      <c r="Y42" s="74">
        <v>1732</v>
      </c>
      <c r="Z42" s="41"/>
      <c r="AA42" s="1" t="s">
        <v>145</v>
      </c>
      <c r="AB42" s="28" t="s">
        <v>325</v>
      </c>
    </row>
    <row r="43" spans="1:28" x14ac:dyDescent="0.3">
      <c r="A43" s="1" t="s">
        <v>46</v>
      </c>
      <c r="B43" s="1" t="s">
        <v>73</v>
      </c>
      <c r="C43" s="27" t="s">
        <v>154</v>
      </c>
      <c r="D43" s="38">
        <v>25</v>
      </c>
      <c r="E43" s="27">
        <v>35</v>
      </c>
      <c r="F43" s="27">
        <v>6</v>
      </c>
      <c r="G43" s="27">
        <v>18</v>
      </c>
      <c r="H43" s="27"/>
      <c r="I43" s="27"/>
      <c r="J43" s="27">
        <v>4</v>
      </c>
      <c r="K43" s="27">
        <v>5</v>
      </c>
      <c r="L43" s="87"/>
      <c r="M43" s="27">
        <v>12</v>
      </c>
      <c r="N43" s="27">
        <f>SUM(L43:M43)</f>
        <v>12</v>
      </c>
      <c r="O43" s="39">
        <v>2</v>
      </c>
      <c r="P43" s="39">
        <v>1</v>
      </c>
      <c r="Q43" s="88"/>
      <c r="R43" s="88"/>
      <c r="S43" s="88"/>
      <c r="T43" s="39">
        <f>(H43*3)+((F43-H43)*2)+J43</f>
        <v>16</v>
      </c>
      <c r="U43" s="40">
        <f t="shared" si="6"/>
        <v>0.91428571428571426</v>
      </c>
      <c r="V43" s="22">
        <v>474</v>
      </c>
      <c r="W43" s="22" t="s">
        <v>86</v>
      </c>
      <c r="X43" s="22" t="s">
        <v>82</v>
      </c>
      <c r="Y43" s="74">
        <v>1732</v>
      </c>
      <c r="Z43" s="41"/>
      <c r="AA43" s="1" t="s">
        <v>145</v>
      </c>
      <c r="AB43" s="28" t="s">
        <v>325</v>
      </c>
    </row>
    <row r="44" spans="1:28" x14ac:dyDescent="0.3">
      <c r="A44" s="1" t="s">
        <v>46</v>
      </c>
      <c r="B44" s="1" t="s">
        <v>73</v>
      </c>
      <c r="C44" s="27" t="s">
        <v>155</v>
      </c>
      <c r="D44" s="38">
        <v>42</v>
      </c>
      <c r="E44" s="27">
        <v>26</v>
      </c>
      <c r="F44" s="27">
        <v>5</v>
      </c>
      <c r="G44" s="27">
        <v>15</v>
      </c>
      <c r="H44" s="27"/>
      <c r="I44" s="27"/>
      <c r="J44" s="27">
        <v>3</v>
      </c>
      <c r="K44" s="27">
        <v>3</v>
      </c>
      <c r="L44" s="87"/>
      <c r="M44" s="27">
        <v>10</v>
      </c>
      <c r="N44" s="27">
        <f>SUM(L44:M44)</f>
        <v>10</v>
      </c>
      <c r="O44" s="39">
        <v>3</v>
      </c>
      <c r="P44" s="39">
        <v>5</v>
      </c>
      <c r="Q44" s="88"/>
      <c r="R44" s="88"/>
      <c r="S44" s="88"/>
      <c r="T44" s="39">
        <f>(H44*3)+((F44-H44)*2)+J44</f>
        <v>13</v>
      </c>
      <c r="U44" s="40">
        <f t="shared" si="6"/>
        <v>1.1153846153846154</v>
      </c>
      <c r="V44" s="22">
        <v>474</v>
      </c>
      <c r="W44" s="22" t="s">
        <v>86</v>
      </c>
      <c r="X44" s="22" t="s">
        <v>82</v>
      </c>
      <c r="Y44" s="74">
        <v>1732</v>
      </c>
      <c r="Z44" s="41"/>
      <c r="AA44" s="1" t="s">
        <v>145</v>
      </c>
      <c r="AB44" s="28" t="s">
        <v>325</v>
      </c>
    </row>
    <row r="45" spans="1:28" x14ac:dyDescent="0.3">
      <c r="A45" s="1" t="s">
        <v>46</v>
      </c>
      <c r="B45" s="1" t="s">
        <v>73</v>
      </c>
      <c r="C45" s="27" t="s">
        <v>156</v>
      </c>
      <c r="D45" s="38">
        <v>20</v>
      </c>
      <c r="E45" s="27">
        <v>16</v>
      </c>
      <c r="F45" s="27">
        <v>1</v>
      </c>
      <c r="G45" s="27">
        <v>7</v>
      </c>
      <c r="H45" s="27"/>
      <c r="I45" s="27"/>
      <c r="J45" s="27">
        <v>0</v>
      </c>
      <c r="K45" s="27">
        <v>2</v>
      </c>
      <c r="L45" s="87"/>
      <c r="M45" s="27">
        <v>4</v>
      </c>
      <c r="N45" s="27">
        <f>SUM(L45:M45)</f>
        <v>4</v>
      </c>
      <c r="O45" s="39">
        <v>0</v>
      </c>
      <c r="P45" s="39">
        <v>3</v>
      </c>
      <c r="Q45" s="88"/>
      <c r="R45" s="88"/>
      <c r="S45" s="88"/>
      <c r="T45" s="39">
        <f>(H45*3)+((F45-H45)*2)+J45</f>
        <v>2</v>
      </c>
      <c r="U45" s="40">
        <f t="shared" si="6"/>
        <v>0.375</v>
      </c>
      <c r="V45" s="22">
        <v>474</v>
      </c>
      <c r="W45" s="22" t="s">
        <v>86</v>
      </c>
      <c r="X45" s="22" t="s">
        <v>82</v>
      </c>
      <c r="Y45" s="74">
        <v>1732</v>
      </c>
      <c r="Z45" s="41"/>
      <c r="AA45" s="1" t="s">
        <v>145</v>
      </c>
      <c r="AB45" s="28" t="s">
        <v>325</v>
      </c>
    </row>
    <row r="46" spans="1:28" x14ac:dyDescent="0.3">
      <c r="A46" s="1" t="s">
        <v>46</v>
      </c>
      <c r="B46" s="1" t="s">
        <v>73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6</v>
      </c>
      <c r="R46" s="55">
        <v>28</v>
      </c>
      <c r="S46" s="42"/>
      <c r="T46" s="42"/>
      <c r="U46" s="40" t="str">
        <f>_xlfn.IFNA("",((T46+Q46+N46-R46)+(O46*2))/E46)</f>
        <v/>
      </c>
      <c r="V46" s="22">
        <v>474</v>
      </c>
      <c r="W46" s="22" t="s">
        <v>86</v>
      </c>
      <c r="X46" s="22" t="s">
        <v>82</v>
      </c>
      <c r="Y46" s="74">
        <v>1732</v>
      </c>
      <c r="Z46" s="41"/>
      <c r="AA46" s="1" t="s">
        <v>145</v>
      </c>
      <c r="AB46" s="28" t="s">
        <v>325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31</v>
      </c>
      <c r="G47" s="44">
        <f t="shared" si="7"/>
        <v>86</v>
      </c>
      <c r="H47" s="44">
        <f t="shared" si="7"/>
        <v>0</v>
      </c>
      <c r="I47" s="44">
        <f t="shared" si="7"/>
        <v>0</v>
      </c>
      <c r="J47" s="44">
        <f t="shared" si="7"/>
        <v>48</v>
      </c>
      <c r="K47" s="44">
        <f t="shared" si="7"/>
        <v>63</v>
      </c>
      <c r="L47" s="44">
        <f t="shared" si="7"/>
        <v>0</v>
      </c>
      <c r="M47" s="44">
        <f t="shared" si="7"/>
        <v>60</v>
      </c>
      <c r="N47" s="44">
        <f t="shared" si="7"/>
        <v>60</v>
      </c>
      <c r="O47" s="44">
        <f t="shared" si="7"/>
        <v>21</v>
      </c>
      <c r="P47" s="44">
        <f t="shared" si="7"/>
        <v>29</v>
      </c>
      <c r="Q47" s="44">
        <f t="shared" si="7"/>
        <v>11</v>
      </c>
      <c r="R47" s="44">
        <f t="shared" si="7"/>
        <v>28</v>
      </c>
      <c r="S47" s="44">
        <f t="shared" si="7"/>
        <v>0</v>
      </c>
      <c r="T47" s="44">
        <f t="shared" si="7"/>
        <v>110</v>
      </c>
      <c r="U47" s="45">
        <f>((T47+Q47+N47-R47)+(O47*2))/E47</f>
        <v>0.8125</v>
      </c>
      <c r="V47" s="46">
        <v>474</v>
      </c>
      <c r="W47" s="46" t="s">
        <v>86</v>
      </c>
      <c r="X47" s="46" t="s">
        <v>82</v>
      </c>
      <c r="Y47" s="75">
        <v>1732</v>
      </c>
      <c r="Z47" s="47"/>
      <c r="AA47" s="43" t="s">
        <v>145</v>
      </c>
      <c r="AB47" s="78" t="s">
        <v>325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0.36046511627906974</v>
      </c>
      <c r="H48" s="27"/>
      <c r="I48" s="1"/>
      <c r="J48" s="48" t="s">
        <v>42</v>
      </c>
      <c r="K48" s="50">
        <f>J47/K47</f>
        <v>0.76190476190476186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E249-CEAF-465D-AB02-84BD755029BD}">
  <sheetPr>
    <tabColor rgb="FF92D050"/>
  </sheetPr>
  <dimension ref="A2:AB50"/>
  <sheetViews>
    <sheetView topLeftCell="A3"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326</v>
      </c>
      <c r="K4" s="16" t="str">
        <f>+C11</f>
        <v>San Francisco Pioneers</v>
      </c>
      <c r="L4" s="17"/>
      <c r="M4" s="18"/>
      <c r="N4" s="59"/>
      <c r="O4" s="59"/>
      <c r="P4" s="59"/>
      <c r="Q4" s="59"/>
      <c r="R4" s="19">
        <v>2</v>
      </c>
      <c r="S4" s="21">
        <f>SUM(N4:R4)</f>
        <v>2</v>
      </c>
      <c r="T4" s="22">
        <v>479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327</v>
      </c>
      <c r="K5" s="16" t="str">
        <f>+C33</f>
        <v>St. Louis Streak</v>
      </c>
      <c r="L5" s="17"/>
      <c r="M5" s="18"/>
      <c r="N5" s="59"/>
      <c r="O5" s="59"/>
      <c r="P5" s="59"/>
      <c r="Q5" s="59"/>
      <c r="R5" s="19">
        <v>0</v>
      </c>
      <c r="S5" s="21">
        <f>SUM(N5:R5)</f>
        <v>0</v>
      </c>
      <c r="T5" s="22">
        <v>479</v>
      </c>
      <c r="U5" s="1"/>
      <c r="V5" s="1"/>
      <c r="W5" s="1"/>
    </row>
    <row r="6" spans="1:28" x14ac:dyDescent="0.3">
      <c r="C6" s="94" t="s">
        <v>293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 t="s">
        <v>293</v>
      </c>
      <c r="D7" s="7" t="s">
        <v>8</v>
      </c>
      <c r="G7" s="1"/>
      <c r="S7" s="1"/>
      <c r="T7" s="25" t="s">
        <v>9</v>
      </c>
      <c r="U7" s="1"/>
      <c r="V7" s="26">
        <v>479</v>
      </c>
      <c r="W7" s="1"/>
    </row>
    <row r="8" spans="1:28" x14ac:dyDescent="0.3">
      <c r="B8" s="1"/>
      <c r="C8" s="64" t="s">
        <v>293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95" t="s">
        <v>293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30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117</v>
      </c>
      <c r="D13" s="38">
        <v>44</v>
      </c>
      <c r="E13" s="27"/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(H13*3)+((F13-H13)*2)+J13</f>
        <v>0</v>
      </c>
      <c r="U13" s="40" t="str">
        <f>IFERROR(((T13+Q13+N13-R13)+(O13*2))/E13,"")</f>
        <v/>
      </c>
      <c r="V13" s="22">
        <v>479</v>
      </c>
      <c r="W13" s="22" t="s">
        <v>81</v>
      </c>
      <c r="X13" s="22" t="s">
        <v>87</v>
      </c>
      <c r="Y13" s="74" t="s">
        <v>329</v>
      </c>
      <c r="Z13" s="63" t="s">
        <v>293</v>
      </c>
      <c r="AA13" s="1" t="s">
        <v>118</v>
      </c>
      <c r="AB13" s="28" t="s">
        <v>328</v>
      </c>
    </row>
    <row r="14" spans="1:28" x14ac:dyDescent="0.3">
      <c r="A14" s="1" t="s">
        <v>69</v>
      </c>
      <c r="B14" s="1" t="s">
        <v>46</v>
      </c>
      <c r="C14" s="27" t="s">
        <v>120</v>
      </c>
      <c r="D14" s="38">
        <v>51</v>
      </c>
      <c r="E14" s="27"/>
      <c r="F14" s="27"/>
      <c r="G14" s="27"/>
      <c r="H14" s="27"/>
      <c r="I14" s="27"/>
      <c r="J14" s="27"/>
      <c r="K14" s="27"/>
      <c r="L14" s="27"/>
      <c r="M14" s="27"/>
      <c r="N14" s="27">
        <f t="shared" ref="N14:N20" si="0">SUM(L14:M14)</f>
        <v>0</v>
      </c>
      <c r="O14" s="39"/>
      <c r="P14" s="39"/>
      <c r="Q14" s="39"/>
      <c r="R14" s="39"/>
      <c r="S14" s="39"/>
      <c r="T14" s="39">
        <f t="shared" ref="T14:T20" si="1">(H14*3)+((F14-H14)*2)+J14</f>
        <v>0</v>
      </c>
      <c r="U14" s="40" t="str">
        <f t="shared" ref="U14:U23" si="2">IFERROR(((T14+Q14+N14-R14)+(O14*2))/E14,"")</f>
        <v/>
      </c>
      <c r="V14" s="22">
        <v>479</v>
      </c>
      <c r="W14" s="22" t="s">
        <v>81</v>
      </c>
      <c r="X14" s="22" t="s">
        <v>87</v>
      </c>
      <c r="Y14" s="74" t="s">
        <v>329</v>
      </c>
      <c r="Z14" s="63" t="s">
        <v>293</v>
      </c>
      <c r="AA14" s="1" t="s">
        <v>118</v>
      </c>
      <c r="AB14" s="28" t="s">
        <v>328</v>
      </c>
    </row>
    <row r="15" spans="1:28" x14ac:dyDescent="0.3">
      <c r="A15" s="1" t="s">
        <v>69</v>
      </c>
      <c r="B15" s="1" t="s">
        <v>46</v>
      </c>
      <c r="C15" s="27" t="s">
        <v>47</v>
      </c>
      <c r="D15" s="38">
        <v>50</v>
      </c>
      <c r="E15" s="27"/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39">
        <f t="shared" si="1"/>
        <v>0</v>
      </c>
      <c r="U15" s="40" t="str">
        <f t="shared" si="2"/>
        <v/>
      </c>
      <c r="V15" s="22">
        <v>479</v>
      </c>
      <c r="W15" s="22" t="s">
        <v>81</v>
      </c>
      <c r="X15" s="22" t="s">
        <v>87</v>
      </c>
      <c r="Y15" s="74" t="s">
        <v>329</v>
      </c>
      <c r="Z15" s="63" t="s">
        <v>293</v>
      </c>
      <c r="AA15" s="1" t="s">
        <v>118</v>
      </c>
      <c r="AB15" s="28" t="s">
        <v>328</v>
      </c>
    </row>
    <row r="16" spans="1:28" x14ac:dyDescent="0.3">
      <c r="A16" s="1" t="s">
        <v>69</v>
      </c>
      <c r="B16" s="1" t="s">
        <v>46</v>
      </c>
      <c r="C16" s="27" t="s">
        <v>121</v>
      </c>
      <c r="D16" s="38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39">
        <f t="shared" si="1"/>
        <v>0</v>
      </c>
      <c r="U16" s="40" t="str">
        <f t="shared" si="2"/>
        <v/>
      </c>
      <c r="V16" s="22">
        <v>479</v>
      </c>
      <c r="W16" s="22" t="s">
        <v>81</v>
      </c>
      <c r="X16" s="22" t="s">
        <v>87</v>
      </c>
      <c r="Y16" s="74" t="s">
        <v>329</v>
      </c>
      <c r="Z16" s="63" t="s">
        <v>293</v>
      </c>
      <c r="AA16" s="1" t="s">
        <v>118</v>
      </c>
      <c r="AB16" s="28" t="s">
        <v>328</v>
      </c>
    </row>
    <row r="17" spans="1:28" x14ac:dyDescent="0.3">
      <c r="A17" s="1" t="s">
        <v>69</v>
      </c>
      <c r="B17" s="1" t="s">
        <v>46</v>
      </c>
      <c r="C17" s="27" t="s">
        <v>50</v>
      </c>
      <c r="D17" s="38">
        <v>43</v>
      </c>
      <c r="E17" s="27"/>
      <c r="F17" s="27"/>
      <c r="G17" s="27"/>
      <c r="H17" s="27"/>
      <c r="I17" s="27"/>
      <c r="J17" s="27"/>
      <c r="K17" s="27"/>
      <c r="L17" s="27"/>
      <c r="M17" s="27"/>
      <c r="N17" s="27">
        <f t="shared" si="0"/>
        <v>0</v>
      </c>
      <c r="O17" s="39"/>
      <c r="P17" s="39"/>
      <c r="Q17" s="39"/>
      <c r="R17" s="39"/>
      <c r="S17" s="39"/>
      <c r="T17" s="39">
        <f t="shared" si="1"/>
        <v>0</v>
      </c>
      <c r="U17" s="40" t="str">
        <f t="shared" si="2"/>
        <v/>
      </c>
      <c r="V17" s="22">
        <v>479</v>
      </c>
      <c r="W17" s="22" t="s">
        <v>81</v>
      </c>
      <c r="X17" s="22" t="s">
        <v>87</v>
      </c>
      <c r="Y17" s="74" t="s">
        <v>329</v>
      </c>
      <c r="Z17" s="63" t="s">
        <v>293</v>
      </c>
      <c r="AA17" s="1" t="s">
        <v>118</v>
      </c>
      <c r="AB17" s="28" t="s">
        <v>328</v>
      </c>
    </row>
    <row r="18" spans="1:28" x14ac:dyDescent="0.3">
      <c r="A18" s="1" t="s">
        <v>69</v>
      </c>
      <c r="B18" s="1" t="s">
        <v>46</v>
      </c>
      <c r="C18" s="27" t="s">
        <v>51</v>
      </c>
      <c r="D18" s="38">
        <v>10</v>
      </c>
      <c r="E18" s="27"/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39">
        <f t="shared" si="1"/>
        <v>0</v>
      </c>
      <c r="U18" s="40" t="str">
        <f t="shared" si="2"/>
        <v/>
      </c>
      <c r="V18" s="22">
        <v>479</v>
      </c>
      <c r="W18" s="22" t="s">
        <v>81</v>
      </c>
      <c r="X18" s="22" t="s">
        <v>87</v>
      </c>
      <c r="Y18" s="74" t="s">
        <v>329</v>
      </c>
      <c r="Z18" s="63" t="s">
        <v>293</v>
      </c>
      <c r="AA18" s="1" t="s">
        <v>118</v>
      </c>
      <c r="AB18" s="28" t="s">
        <v>328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33</v>
      </c>
      <c r="E19" s="27"/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39">
        <f t="shared" si="1"/>
        <v>0</v>
      </c>
      <c r="U19" s="40" t="str">
        <f t="shared" si="2"/>
        <v/>
      </c>
      <c r="V19" s="22">
        <v>479</v>
      </c>
      <c r="W19" s="22" t="s">
        <v>81</v>
      </c>
      <c r="X19" s="22" t="s">
        <v>87</v>
      </c>
      <c r="Y19" s="74" t="s">
        <v>329</v>
      </c>
      <c r="Z19" s="63" t="s">
        <v>293</v>
      </c>
      <c r="AA19" s="1" t="s">
        <v>118</v>
      </c>
      <c r="AB19" s="28" t="s">
        <v>328</v>
      </c>
    </row>
    <row r="20" spans="1:28" x14ac:dyDescent="0.3">
      <c r="A20" s="1" t="s">
        <v>69</v>
      </c>
      <c r="B20" s="1" t="s">
        <v>46</v>
      </c>
      <c r="C20" s="27" t="s">
        <v>122</v>
      </c>
      <c r="D20" s="38">
        <v>40</v>
      </c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0"/>
        <v>0</v>
      </c>
      <c r="O20" s="39"/>
      <c r="P20" s="39"/>
      <c r="Q20" s="39"/>
      <c r="R20" s="39"/>
      <c r="S20" s="39"/>
      <c r="T20" s="39">
        <f t="shared" si="1"/>
        <v>0</v>
      </c>
      <c r="U20" s="40" t="str">
        <f t="shared" si="2"/>
        <v/>
      </c>
      <c r="V20" s="22">
        <v>479</v>
      </c>
      <c r="W20" s="22" t="s">
        <v>81</v>
      </c>
      <c r="X20" s="22" t="s">
        <v>87</v>
      </c>
      <c r="Y20" s="74" t="s">
        <v>329</v>
      </c>
      <c r="Z20" s="63" t="s">
        <v>293</v>
      </c>
      <c r="AA20" s="1" t="s">
        <v>118</v>
      </c>
      <c r="AB20" s="28" t="s">
        <v>328</v>
      </c>
    </row>
    <row r="21" spans="1:28" x14ac:dyDescent="0.3">
      <c r="A21" s="1" t="s">
        <v>69</v>
      </c>
      <c r="B21" s="1" t="s">
        <v>46</v>
      </c>
      <c r="C21" s="27" t="s">
        <v>136</v>
      </c>
      <c r="D21" s="38">
        <v>11</v>
      </c>
      <c r="E21" s="27"/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39">
        <f>(H21*3)+((F21-H21)*2)+J21</f>
        <v>0</v>
      </c>
      <c r="U21" s="40" t="str">
        <f t="shared" si="2"/>
        <v/>
      </c>
      <c r="V21" s="22">
        <v>479</v>
      </c>
      <c r="W21" s="22" t="s">
        <v>81</v>
      </c>
      <c r="X21" s="22" t="s">
        <v>87</v>
      </c>
      <c r="Y21" s="74" t="s">
        <v>329</v>
      </c>
      <c r="Z21" s="63" t="s">
        <v>293</v>
      </c>
      <c r="AA21" s="1" t="s">
        <v>118</v>
      </c>
      <c r="AB21" s="28" t="s">
        <v>328</v>
      </c>
    </row>
    <row r="22" spans="1:28" x14ac:dyDescent="0.3">
      <c r="A22" s="1" t="s">
        <v>69</v>
      </c>
      <c r="B22" s="1" t="s">
        <v>46</v>
      </c>
      <c r="C22" s="27" t="s">
        <v>123</v>
      </c>
      <c r="D22" s="38">
        <v>24</v>
      </c>
      <c r="E22" s="27"/>
      <c r="F22" s="27"/>
      <c r="G22" s="27"/>
      <c r="H22" s="27"/>
      <c r="I22" s="27"/>
      <c r="J22" s="27"/>
      <c r="K22" s="27"/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39">
        <f>(H22*3)+((F22-H22)*2)+J22</f>
        <v>0</v>
      </c>
      <c r="U22" s="40" t="str">
        <f t="shared" si="2"/>
        <v/>
      </c>
      <c r="V22" s="22">
        <v>479</v>
      </c>
      <c r="W22" s="22" t="s">
        <v>81</v>
      </c>
      <c r="X22" s="22" t="s">
        <v>87</v>
      </c>
      <c r="Y22" s="74" t="s">
        <v>329</v>
      </c>
      <c r="Z22" s="63" t="s">
        <v>293</v>
      </c>
      <c r="AA22" s="1" t="s">
        <v>118</v>
      </c>
      <c r="AB22" s="28" t="s">
        <v>328</v>
      </c>
    </row>
    <row r="23" spans="1:28" x14ac:dyDescent="0.3">
      <c r="A23" s="1" t="s">
        <v>69</v>
      </c>
      <c r="B23" s="1" t="s">
        <v>46</v>
      </c>
      <c r="C23" s="27" t="s">
        <v>55</v>
      </c>
      <c r="D23" s="38">
        <v>1</v>
      </c>
      <c r="E23" s="27"/>
      <c r="F23" s="27"/>
      <c r="G23" s="27"/>
      <c r="H23" s="27"/>
      <c r="I23" s="27"/>
      <c r="J23" s="27"/>
      <c r="K23" s="27"/>
      <c r="L23" s="27"/>
      <c r="M23" s="27"/>
      <c r="N23" s="27">
        <f>SUM(L23:M23)</f>
        <v>0</v>
      </c>
      <c r="O23" s="39"/>
      <c r="P23" s="39"/>
      <c r="Q23" s="39"/>
      <c r="R23" s="39"/>
      <c r="S23" s="39"/>
      <c r="T23" s="39">
        <f>(H23*3)+((F23-H23)*2)+J23</f>
        <v>0</v>
      </c>
      <c r="U23" s="40" t="str">
        <f t="shared" si="2"/>
        <v/>
      </c>
      <c r="V23" s="22">
        <v>479</v>
      </c>
      <c r="W23" s="22" t="s">
        <v>81</v>
      </c>
      <c r="X23" s="22" t="s">
        <v>87</v>
      </c>
      <c r="Y23" s="74" t="s">
        <v>329</v>
      </c>
      <c r="Z23" s="63" t="s">
        <v>293</v>
      </c>
      <c r="AA23" s="1" t="s">
        <v>118</v>
      </c>
      <c r="AB23" s="28" t="s">
        <v>328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0</v>
      </c>
      <c r="F24" s="44">
        <f t="shared" si="3"/>
        <v>0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0</v>
      </c>
      <c r="K24" s="44">
        <f t="shared" si="3"/>
        <v>0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0</v>
      </c>
      <c r="U24" s="45" t="e">
        <f>((T24+Q24+N24-R24)+(O24*2))/E24</f>
        <v>#DIV/0!</v>
      </c>
      <c r="V24" s="46">
        <v>479</v>
      </c>
      <c r="W24" s="46" t="s">
        <v>81</v>
      </c>
      <c r="X24" s="46" t="s">
        <v>87</v>
      </c>
      <c r="Y24" s="77" t="s">
        <v>329</v>
      </c>
      <c r="Z24" s="62" t="s">
        <v>293</v>
      </c>
      <c r="AA24" s="43" t="s">
        <v>118</v>
      </c>
      <c r="AB24" s="78" t="s">
        <v>328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 t="e">
        <f>J24/K24</f>
        <v>#DIV/0!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85</v>
      </c>
      <c r="D35" s="38">
        <v>52</v>
      </c>
      <c r="E35" s="27" t="s">
        <v>378</v>
      </c>
      <c r="F35" s="27"/>
      <c r="G35" s="27"/>
      <c r="H35" s="27"/>
      <c r="I35" s="27"/>
      <c r="J35" s="27"/>
      <c r="K35" s="27"/>
      <c r="L35" s="27"/>
      <c r="M35" s="27"/>
      <c r="N35" s="27">
        <f>SUM(L35:M35)</f>
        <v>0</v>
      </c>
      <c r="O35" s="27"/>
      <c r="P35" s="39"/>
      <c r="Q35" s="27"/>
      <c r="R35" s="27"/>
      <c r="S35" s="27"/>
      <c r="T35" s="27">
        <f>+(F35*2)+J35</f>
        <v>0</v>
      </c>
      <c r="U35" s="40" t="str">
        <f>IFERROR(((T35+Q35+N35-R35)+(O35*2))/E35,"")</f>
        <v/>
      </c>
      <c r="V35" s="22">
        <v>479</v>
      </c>
      <c r="W35" s="22" t="s">
        <v>86</v>
      </c>
      <c r="X35" s="22" t="s">
        <v>82</v>
      </c>
      <c r="Y35" s="74" t="s">
        <v>329</v>
      </c>
      <c r="Z35" s="63" t="s">
        <v>293</v>
      </c>
      <c r="AA35" s="1" t="s">
        <v>216</v>
      </c>
      <c r="AB35" s="28" t="s">
        <v>330</v>
      </c>
    </row>
    <row r="36" spans="1:28" x14ac:dyDescent="0.3">
      <c r="A36" s="1" t="s">
        <v>46</v>
      </c>
      <c r="B36" s="1" t="s">
        <v>69</v>
      </c>
      <c r="C36" s="27" t="s">
        <v>218</v>
      </c>
      <c r="D36" s="38">
        <v>20</v>
      </c>
      <c r="E36" s="27" t="s">
        <v>378</v>
      </c>
      <c r="F36" s="27"/>
      <c r="G36" s="27"/>
      <c r="H36" s="27"/>
      <c r="I36" s="27"/>
      <c r="J36" s="27"/>
      <c r="K36" s="27"/>
      <c r="L36" s="27"/>
      <c r="M36" s="27"/>
      <c r="N36" s="27">
        <f>SUM(L36:M36)</f>
        <v>0</v>
      </c>
      <c r="O36" s="27"/>
      <c r="P36" s="39"/>
      <c r="Q36" s="27"/>
      <c r="R36" s="27"/>
      <c r="S36" s="27"/>
      <c r="T36" s="27">
        <f>+(F36*2)+J36</f>
        <v>0</v>
      </c>
      <c r="U36" s="40" t="str">
        <f>IFERROR(((T36+Q36+N36-R36)+(O36*2))/E36,"")</f>
        <v/>
      </c>
      <c r="V36" s="22">
        <v>479</v>
      </c>
      <c r="W36" s="22" t="s">
        <v>86</v>
      </c>
      <c r="X36" s="22" t="s">
        <v>82</v>
      </c>
      <c r="Y36" s="74" t="s">
        <v>329</v>
      </c>
      <c r="Z36" s="63" t="s">
        <v>293</v>
      </c>
      <c r="AA36" s="1" t="s">
        <v>216</v>
      </c>
      <c r="AB36" s="28" t="s">
        <v>330</v>
      </c>
    </row>
    <row r="37" spans="1:28" x14ac:dyDescent="0.3">
      <c r="A37" s="1" t="s">
        <v>46</v>
      </c>
      <c r="B37" s="1" t="s">
        <v>69</v>
      </c>
      <c r="C37" s="27" t="s">
        <v>219</v>
      </c>
      <c r="D37" s="38">
        <v>7</v>
      </c>
      <c r="E37" s="27" t="s">
        <v>378</v>
      </c>
      <c r="F37" s="27"/>
      <c r="G37" s="27"/>
      <c r="H37" s="27"/>
      <c r="I37" s="27"/>
      <c r="J37" s="27"/>
      <c r="K37" s="27"/>
      <c r="L37" s="27"/>
      <c r="M37" s="27"/>
      <c r="N37" s="27">
        <f t="shared" ref="N37:N42" si="4">SUM(L37:M37)</f>
        <v>0</v>
      </c>
      <c r="O37" s="39"/>
      <c r="P37" s="39"/>
      <c r="Q37" s="39"/>
      <c r="R37" s="39"/>
      <c r="S37" s="39"/>
      <c r="T37" s="27">
        <f t="shared" ref="T37:T45" si="5">+(F37*2)+J37</f>
        <v>0</v>
      </c>
      <c r="U37" s="40" t="str">
        <f t="shared" ref="U37:U45" si="6">IFERROR(((T37+Q37+N37-R37)+(O37*2))/E37,"")</f>
        <v/>
      </c>
      <c r="V37" s="22">
        <v>479</v>
      </c>
      <c r="W37" s="22" t="s">
        <v>86</v>
      </c>
      <c r="X37" s="22" t="s">
        <v>82</v>
      </c>
      <c r="Y37" s="74" t="s">
        <v>329</v>
      </c>
      <c r="Z37" s="63" t="s">
        <v>293</v>
      </c>
      <c r="AA37" s="1" t="s">
        <v>216</v>
      </c>
      <c r="AB37" s="28" t="s">
        <v>330</v>
      </c>
    </row>
    <row r="38" spans="1:28" x14ac:dyDescent="0.3">
      <c r="A38" s="1" t="s">
        <v>46</v>
      </c>
      <c r="B38" s="1" t="s">
        <v>69</v>
      </c>
      <c r="C38" s="27" t="s">
        <v>220</v>
      </c>
      <c r="D38" s="38">
        <v>22</v>
      </c>
      <c r="E38" s="27" t="s">
        <v>378</v>
      </c>
      <c r="F38" s="27"/>
      <c r="G38" s="27"/>
      <c r="H38" s="27"/>
      <c r="I38" s="27"/>
      <c r="J38" s="27"/>
      <c r="K38" s="27"/>
      <c r="L38" s="27"/>
      <c r="M38" s="27"/>
      <c r="N38" s="27">
        <f>SUM(L37:M37)</f>
        <v>0</v>
      </c>
      <c r="O38" s="39"/>
      <c r="P38" s="39"/>
      <c r="Q38" s="39"/>
      <c r="R38" s="39"/>
      <c r="S38" s="39"/>
      <c r="T38" s="27">
        <f>+(F37*2)+J37</f>
        <v>0</v>
      </c>
      <c r="U38" s="40"/>
      <c r="V38" s="22">
        <v>479</v>
      </c>
      <c r="W38" s="22" t="s">
        <v>86</v>
      </c>
      <c r="X38" s="22" t="s">
        <v>82</v>
      </c>
      <c r="Y38" s="74" t="s">
        <v>329</v>
      </c>
      <c r="Z38" s="63" t="s">
        <v>293</v>
      </c>
      <c r="AA38" s="1" t="s">
        <v>216</v>
      </c>
      <c r="AB38" s="28" t="s">
        <v>330</v>
      </c>
    </row>
    <row r="39" spans="1:28" x14ac:dyDescent="0.3">
      <c r="A39" s="1" t="s">
        <v>46</v>
      </c>
      <c r="B39" s="1" t="s">
        <v>69</v>
      </c>
      <c r="C39" s="27" t="s">
        <v>221</v>
      </c>
      <c r="D39" s="38">
        <v>50</v>
      </c>
      <c r="E39" s="27" t="s">
        <v>378</v>
      </c>
      <c r="F39" s="27"/>
      <c r="G39" s="27"/>
      <c r="H39" s="27"/>
      <c r="I39" s="27"/>
      <c r="J39" s="27"/>
      <c r="K39" s="27"/>
      <c r="L39" s="27"/>
      <c r="M39" s="27"/>
      <c r="N39" s="27">
        <f t="shared" si="4"/>
        <v>0</v>
      </c>
      <c r="O39" s="39"/>
      <c r="P39" s="39"/>
      <c r="Q39" s="39"/>
      <c r="R39" s="39"/>
      <c r="S39" s="39"/>
      <c r="T39" s="27">
        <f t="shared" si="5"/>
        <v>0</v>
      </c>
      <c r="U39" s="40" t="str">
        <f t="shared" si="6"/>
        <v/>
      </c>
      <c r="V39" s="22">
        <v>479</v>
      </c>
      <c r="W39" s="22" t="s">
        <v>86</v>
      </c>
      <c r="X39" s="22" t="s">
        <v>82</v>
      </c>
      <c r="Y39" s="74" t="s">
        <v>329</v>
      </c>
      <c r="Z39" s="63" t="s">
        <v>293</v>
      </c>
      <c r="AA39" s="1" t="s">
        <v>216</v>
      </c>
      <c r="AB39" s="28" t="s">
        <v>330</v>
      </c>
    </row>
    <row r="40" spans="1:28" x14ac:dyDescent="0.3">
      <c r="A40" s="1" t="s">
        <v>46</v>
      </c>
      <c r="B40" s="1" t="s">
        <v>69</v>
      </c>
      <c r="C40" s="27" t="s">
        <v>222</v>
      </c>
      <c r="D40" s="38">
        <v>1</v>
      </c>
      <c r="E40" s="27" t="s">
        <v>378</v>
      </c>
      <c r="F40" s="27"/>
      <c r="G40" s="27"/>
      <c r="H40" s="27"/>
      <c r="I40" s="27"/>
      <c r="J40" s="27"/>
      <c r="K40" s="27"/>
      <c r="L40" s="27"/>
      <c r="M40" s="27"/>
      <c r="N40" s="27">
        <f t="shared" si="4"/>
        <v>0</v>
      </c>
      <c r="O40" s="39"/>
      <c r="P40" s="39"/>
      <c r="Q40" s="39"/>
      <c r="R40" s="39"/>
      <c r="S40" s="39"/>
      <c r="T40" s="27">
        <f t="shared" si="5"/>
        <v>0</v>
      </c>
      <c r="U40" s="40" t="str">
        <f t="shared" si="6"/>
        <v/>
      </c>
      <c r="V40" s="22">
        <v>479</v>
      </c>
      <c r="W40" s="22" t="s">
        <v>86</v>
      </c>
      <c r="X40" s="22" t="s">
        <v>82</v>
      </c>
      <c r="Y40" s="74" t="s">
        <v>329</v>
      </c>
      <c r="Z40" s="63" t="s">
        <v>293</v>
      </c>
      <c r="AA40" s="1" t="s">
        <v>216</v>
      </c>
      <c r="AB40" s="28" t="s">
        <v>330</v>
      </c>
    </row>
    <row r="41" spans="1:28" x14ac:dyDescent="0.3">
      <c r="A41" s="1" t="s">
        <v>46</v>
      </c>
      <c r="B41" s="1" t="s">
        <v>69</v>
      </c>
      <c r="C41" s="27" t="s">
        <v>388</v>
      </c>
      <c r="D41" s="38">
        <v>55</v>
      </c>
      <c r="E41" s="27" t="s">
        <v>378</v>
      </c>
      <c r="F41" s="27"/>
      <c r="G41" s="27"/>
      <c r="H41" s="27"/>
      <c r="I41" s="27"/>
      <c r="J41" s="27"/>
      <c r="K41" s="27"/>
      <c r="L41" s="27"/>
      <c r="M41" s="27"/>
      <c r="N41" s="27">
        <f>SUM(L40:M40)</f>
        <v>0</v>
      </c>
      <c r="O41" s="39"/>
      <c r="P41" s="39"/>
      <c r="Q41" s="39"/>
      <c r="R41" s="39"/>
      <c r="S41" s="39"/>
      <c r="T41" s="27">
        <f>+(F40*2)+J40</f>
        <v>0</v>
      </c>
      <c r="U41" s="40" t="str">
        <f t="shared" si="6"/>
        <v/>
      </c>
      <c r="V41" s="22">
        <v>479</v>
      </c>
      <c r="W41" s="22" t="s">
        <v>86</v>
      </c>
      <c r="X41" s="22" t="s">
        <v>82</v>
      </c>
      <c r="Y41" s="74" t="s">
        <v>329</v>
      </c>
      <c r="Z41" s="63" t="s">
        <v>293</v>
      </c>
      <c r="AA41" s="1" t="s">
        <v>216</v>
      </c>
      <c r="AB41" s="28" t="s">
        <v>330</v>
      </c>
    </row>
    <row r="42" spans="1:28" x14ac:dyDescent="0.3">
      <c r="A42" s="1" t="s">
        <v>46</v>
      </c>
      <c r="B42" s="1" t="s">
        <v>69</v>
      </c>
      <c r="C42" s="27" t="s">
        <v>223</v>
      </c>
      <c r="D42" s="38">
        <v>12</v>
      </c>
      <c r="E42" s="27" t="s">
        <v>378</v>
      </c>
      <c r="F42" s="27"/>
      <c r="G42" s="27"/>
      <c r="H42" s="27"/>
      <c r="I42" s="27"/>
      <c r="J42" s="27"/>
      <c r="K42" s="27"/>
      <c r="L42" s="27"/>
      <c r="M42" s="27"/>
      <c r="N42" s="27">
        <f t="shared" si="4"/>
        <v>0</v>
      </c>
      <c r="O42" s="39"/>
      <c r="P42" s="39"/>
      <c r="Q42" s="39"/>
      <c r="R42" s="39"/>
      <c r="S42" s="39"/>
      <c r="T42" s="27">
        <f t="shared" si="5"/>
        <v>0</v>
      </c>
      <c r="U42" s="40" t="str">
        <f t="shared" si="6"/>
        <v/>
      </c>
      <c r="V42" s="22">
        <v>479</v>
      </c>
      <c r="W42" s="22" t="s">
        <v>86</v>
      </c>
      <c r="X42" s="22" t="s">
        <v>82</v>
      </c>
      <c r="Y42" s="74" t="s">
        <v>329</v>
      </c>
      <c r="Z42" s="63" t="s">
        <v>293</v>
      </c>
      <c r="AA42" s="1" t="s">
        <v>216</v>
      </c>
      <c r="AB42" s="28" t="s">
        <v>330</v>
      </c>
    </row>
    <row r="43" spans="1:28" x14ac:dyDescent="0.3">
      <c r="A43" s="1" t="s">
        <v>46</v>
      </c>
      <c r="B43" s="1" t="s">
        <v>69</v>
      </c>
      <c r="C43" s="27" t="s">
        <v>361</v>
      </c>
      <c r="D43" s="38">
        <v>11</v>
      </c>
      <c r="E43" s="27" t="s">
        <v>378</v>
      </c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27">
        <f t="shared" si="5"/>
        <v>0</v>
      </c>
      <c r="U43" s="40" t="str">
        <f t="shared" si="6"/>
        <v/>
      </c>
      <c r="V43" s="22">
        <v>479</v>
      </c>
      <c r="W43" s="22" t="s">
        <v>86</v>
      </c>
      <c r="X43" s="22" t="s">
        <v>82</v>
      </c>
      <c r="Y43" s="74" t="s">
        <v>329</v>
      </c>
      <c r="Z43" s="63" t="s">
        <v>293</v>
      </c>
      <c r="AA43" s="1" t="s">
        <v>216</v>
      </c>
      <c r="AB43" s="28" t="s">
        <v>330</v>
      </c>
    </row>
    <row r="44" spans="1:28" x14ac:dyDescent="0.3">
      <c r="A44" s="1" t="s">
        <v>46</v>
      </c>
      <c r="B44" s="1" t="s">
        <v>69</v>
      </c>
      <c r="C44" s="27" t="s">
        <v>224</v>
      </c>
      <c r="D44" s="38">
        <v>44</v>
      </c>
      <c r="E44" s="27" t="s">
        <v>378</v>
      </c>
      <c r="F44" s="27"/>
      <c r="G44" s="27"/>
      <c r="H44" s="27"/>
      <c r="I44" s="27"/>
      <c r="J44" s="27"/>
      <c r="K44" s="27"/>
      <c r="L44" s="27"/>
      <c r="M44" s="27"/>
      <c r="N44" s="27">
        <f>SUM(L44:M44)</f>
        <v>0</v>
      </c>
      <c r="O44" s="39"/>
      <c r="P44" s="39"/>
      <c r="Q44" s="39"/>
      <c r="R44" s="39"/>
      <c r="S44" s="39"/>
      <c r="T44" s="27">
        <f t="shared" si="5"/>
        <v>0</v>
      </c>
      <c r="U44" s="40" t="str">
        <f t="shared" si="6"/>
        <v/>
      </c>
      <c r="V44" s="22">
        <v>479</v>
      </c>
      <c r="W44" s="22" t="s">
        <v>86</v>
      </c>
      <c r="X44" s="22" t="s">
        <v>82</v>
      </c>
      <c r="Y44" s="74" t="s">
        <v>329</v>
      </c>
      <c r="Z44" s="63" t="s">
        <v>293</v>
      </c>
      <c r="AA44" s="1" t="s">
        <v>216</v>
      </c>
      <c r="AB44" s="28" t="s">
        <v>330</v>
      </c>
    </row>
    <row r="45" spans="1:28" x14ac:dyDescent="0.3">
      <c r="A45" s="1" t="s">
        <v>46</v>
      </c>
      <c r="B45" s="1" t="s">
        <v>69</v>
      </c>
      <c r="C45" s="27" t="s">
        <v>225</v>
      </c>
      <c r="D45" s="38">
        <v>10</v>
      </c>
      <c r="E45" s="27" t="s">
        <v>378</v>
      </c>
      <c r="F45" s="27"/>
      <c r="G45" s="27"/>
      <c r="H45" s="27"/>
      <c r="I45" s="27"/>
      <c r="J45" s="27"/>
      <c r="K45" s="27"/>
      <c r="L45" s="27"/>
      <c r="M45" s="27"/>
      <c r="N45" s="27">
        <f>SUM(L45:M45)</f>
        <v>0</v>
      </c>
      <c r="O45" s="39"/>
      <c r="P45" s="39"/>
      <c r="Q45" s="39"/>
      <c r="R45" s="39"/>
      <c r="S45" s="39"/>
      <c r="T45" s="27">
        <f t="shared" si="5"/>
        <v>0</v>
      </c>
      <c r="U45" s="40" t="str">
        <f t="shared" si="6"/>
        <v/>
      </c>
      <c r="V45" s="22">
        <v>479</v>
      </c>
      <c r="W45" s="22" t="s">
        <v>86</v>
      </c>
      <c r="X45" s="22" t="s">
        <v>82</v>
      </c>
      <c r="Y45" s="74" t="s">
        <v>329</v>
      </c>
      <c r="Z45" s="63" t="s">
        <v>293</v>
      </c>
      <c r="AA45" s="1" t="s">
        <v>216</v>
      </c>
      <c r="AB45" s="28" t="s">
        <v>330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7">SUM(E35:E45)</f>
        <v>0</v>
      </c>
      <c r="F46" s="44">
        <f t="shared" si="7"/>
        <v>0</v>
      </c>
      <c r="G46" s="44">
        <f t="shared" si="7"/>
        <v>0</v>
      </c>
      <c r="H46" s="44">
        <f t="shared" si="7"/>
        <v>0</v>
      </c>
      <c r="I46" s="44">
        <f t="shared" si="7"/>
        <v>0</v>
      </c>
      <c r="J46" s="44">
        <f t="shared" si="7"/>
        <v>0</v>
      </c>
      <c r="K46" s="44">
        <f t="shared" si="7"/>
        <v>0</v>
      </c>
      <c r="L46" s="44">
        <f t="shared" si="7"/>
        <v>0</v>
      </c>
      <c r="M46" s="44">
        <f t="shared" si="7"/>
        <v>0</v>
      </c>
      <c r="N46" s="44">
        <f t="shared" si="7"/>
        <v>0</v>
      </c>
      <c r="O46" s="44">
        <f t="shared" si="7"/>
        <v>0</v>
      </c>
      <c r="P46" s="44">
        <f t="shared" si="7"/>
        <v>0</v>
      </c>
      <c r="Q46" s="44">
        <f t="shared" si="7"/>
        <v>0</v>
      </c>
      <c r="R46" s="44">
        <f t="shared" si="7"/>
        <v>0</v>
      </c>
      <c r="S46" s="44">
        <f t="shared" si="7"/>
        <v>0</v>
      </c>
      <c r="T46" s="44">
        <f t="shared" si="7"/>
        <v>0</v>
      </c>
      <c r="U46" s="45" t="e">
        <f>((T46+Q46+N46-R46)+(O46*2))/E46</f>
        <v>#DIV/0!</v>
      </c>
      <c r="V46" s="46">
        <v>479</v>
      </c>
      <c r="W46" s="46" t="s">
        <v>86</v>
      </c>
      <c r="X46" s="46" t="s">
        <v>82</v>
      </c>
      <c r="Y46" s="75" t="s">
        <v>329</v>
      </c>
      <c r="Z46" s="62" t="s">
        <v>293</v>
      </c>
      <c r="AA46" s="43" t="s">
        <v>216</v>
      </c>
      <c r="AB46" s="81" t="s">
        <v>330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 t="e">
        <f>J46/K46</f>
        <v>#DIV/0!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</sheetData>
  <sheetProtection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612D-7205-440A-8622-272A3637D5F0}">
  <sheetPr>
    <tabColor rgb="FFFF0000"/>
  </sheetPr>
  <dimension ref="A1:AB51"/>
  <sheetViews>
    <sheetView topLeftCell="A28" workbookViewId="0">
      <selection activeCell="C33" sqref="C33:U4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226</v>
      </c>
      <c r="D4" s="7" t="s">
        <v>5</v>
      </c>
      <c r="E4" s="8"/>
      <c r="F4" s="5"/>
      <c r="G4" s="1"/>
      <c r="J4" s="15" t="s">
        <v>331</v>
      </c>
      <c r="K4" s="16" t="s">
        <v>45</v>
      </c>
      <c r="L4" s="17"/>
      <c r="M4" s="18"/>
      <c r="N4" s="19">
        <v>20</v>
      </c>
      <c r="O4" s="19">
        <v>28</v>
      </c>
      <c r="P4" s="19">
        <v>27</v>
      </c>
      <c r="Q4" s="19">
        <v>29</v>
      </c>
      <c r="R4" s="20"/>
      <c r="S4" s="21">
        <f>SUM(N4:R4)</f>
        <v>104</v>
      </c>
      <c r="T4" s="22">
        <v>490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332</v>
      </c>
      <c r="K5" s="16" t="s">
        <v>72</v>
      </c>
      <c r="L5" s="17"/>
      <c r="M5" s="18"/>
      <c r="N5" s="19">
        <v>27</v>
      </c>
      <c r="O5" s="19">
        <v>22</v>
      </c>
      <c r="P5" s="19">
        <v>26</v>
      </c>
      <c r="Q5" s="19">
        <v>23</v>
      </c>
      <c r="R5" s="20"/>
      <c r="S5" s="21">
        <f>SUM(N5:R5)</f>
        <v>98</v>
      </c>
      <c r="T5" s="22">
        <v>490</v>
      </c>
      <c r="U5" s="1"/>
      <c r="V5" s="1"/>
      <c r="W5" s="1"/>
    </row>
    <row r="6" spans="1:28" x14ac:dyDescent="0.3">
      <c r="C6" s="69">
        <v>1328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398</v>
      </c>
      <c r="D7" s="7" t="s">
        <v>8</v>
      </c>
      <c r="G7" s="1"/>
      <c r="S7" s="1"/>
      <c r="T7" s="25" t="s">
        <v>9</v>
      </c>
      <c r="U7" s="1"/>
      <c r="V7" s="26">
        <v>490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0.10208333333333335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117</v>
      </c>
      <c r="D13" s="38">
        <v>44</v>
      </c>
      <c r="E13" s="27">
        <v>39</v>
      </c>
      <c r="F13" s="27">
        <v>12</v>
      </c>
      <c r="G13" s="27">
        <v>26</v>
      </c>
      <c r="H13" s="27"/>
      <c r="I13" s="27"/>
      <c r="J13" s="27">
        <v>4</v>
      </c>
      <c r="K13" s="27">
        <v>6</v>
      </c>
      <c r="L13" s="87"/>
      <c r="M13" s="27">
        <v>3</v>
      </c>
      <c r="N13" s="27">
        <f>SUM(L13:M13)</f>
        <v>3</v>
      </c>
      <c r="O13" s="27">
        <v>2</v>
      </c>
      <c r="P13" s="39">
        <v>4</v>
      </c>
      <c r="Q13" s="87"/>
      <c r="R13" s="87"/>
      <c r="S13" s="87"/>
      <c r="T13" s="27">
        <f>+(F13*2)+J13</f>
        <v>28</v>
      </c>
      <c r="U13" s="40">
        <f>IFERROR(((T13+Q13+N13-R13)+(O13*2))/E13,"")</f>
        <v>0.89743589743589747</v>
      </c>
      <c r="V13" s="22">
        <v>490</v>
      </c>
      <c r="W13" s="22" t="s">
        <v>81</v>
      </c>
      <c r="X13" s="22" t="s">
        <v>87</v>
      </c>
      <c r="Y13" s="74">
        <v>1328</v>
      </c>
      <c r="Z13" s="41"/>
      <c r="AA13" s="1" t="s">
        <v>118</v>
      </c>
      <c r="AB13" s="28" t="s">
        <v>333</v>
      </c>
    </row>
    <row r="14" spans="1:28" x14ac:dyDescent="0.3">
      <c r="A14" s="1" t="s">
        <v>71</v>
      </c>
      <c r="B14" s="1" t="s">
        <v>46</v>
      </c>
      <c r="C14" s="27" t="s">
        <v>120</v>
      </c>
      <c r="D14" s="38">
        <v>51</v>
      </c>
      <c r="E14" s="27">
        <v>8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87"/>
      <c r="M14" s="27">
        <v>0</v>
      </c>
      <c r="N14" s="27">
        <f t="shared" ref="N14:N19" si="0">SUM(L14:M14)</f>
        <v>0</v>
      </c>
      <c r="O14" s="39">
        <v>0</v>
      </c>
      <c r="P14" s="39">
        <v>0</v>
      </c>
      <c r="Q14" s="88"/>
      <c r="R14" s="88"/>
      <c r="S14" s="88"/>
      <c r="T14" s="27">
        <f t="shared" ref="T14:T22" si="1">+(F14*2)+J14</f>
        <v>0</v>
      </c>
      <c r="U14" s="40">
        <f t="shared" ref="U14:U22" si="2">IFERROR(((T14+Q14+N14-R14)+(O14*2))/E14,"")</f>
        <v>0</v>
      </c>
      <c r="V14" s="22">
        <v>490</v>
      </c>
      <c r="W14" s="22" t="s">
        <v>81</v>
      </c>
      <c r="X14" s="22" t="s">
        <v>87</v>
      </c>
      <c r="Y14" s="74">
        <v>1328</v>
      </c>
      <c r="Z14" s="41"/>
      <c r="AA14" s="1" t="s">
        <v>118</v>
      </c>
      <c r="AB14" s="28" t="s">
        <v>333</v>
      </c>
    </row>
    <row r="15" spans="1:28" x14ac:dyDescent="0.3">
      <c r="A15" s="1" t="s">
        <v>71</v>
      </c>
      <c r="B15" s="1" t="s">
        <v>46</v>
      </c>
      <c r="C15" s="27" t="s">
        <v>47</v>
      </c>
      <c r="D15" s="38">
        <v>50</v>
      </c>
      <c r="E15" s="27">
        <v>26</v>
      </c>
      <c r="F15" s="27">
        <v>2</v>
      </c>
      <c r="G15" s="27">
        <v>8</v>
      </c>
      <c r="H15" s="27"/>
      <c r="I15" s="27"/>
      <c r="J15" s="27">
        <v>1</v>
      </c>
      <c r="K15" s="27">
        <v>3</v>
      </c>
      <c r="L15" s="87"/>
      <c r="M15" s="27">
        <v>8</v>
      </c>
      <c r="N15" s="27">
        <f t="shared" si="0"/>
        <v>8</v>
      </c>
      <c r="O15" s="39">
        <v>0</v>
      </c>
      <c r="P15" s="55">
        <v>6</v>
      </c>
      <c r="Q15" s="88"/>
      <c r="R15" s="88"/>
      <c r="S15" s="88"/>
      <c r="T15" s="27">
        <f t="shared" si="1"/>
        <v>5</v>
      </c>
      <c r="U15" s="40">
        <f t="shared" si="2"/>
        <v>0.5</v>
      </c>
      <c r="V15" s="22">
        <v>490</v>
      </c>
      <c r="W15" s="22" t="s">
        <v>81</v>
      </c>
      <c r="X15" s="22" t="s">
        <v>87</v>
      </c>
      <c r="Y15" s="74">
        <v>1328</v>
      </c>
      <c r="Z15" s="41"/>
      <c r="AA15" s="1" t="s">
        <v>118</v>
      </c>
      <c r="AB15" s="28" t="s">
        <v>333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43</v>
      </c>
      <c r="E16" s="27">
        <v>36</v>
      </c>
      <c r="F16" s="27">
        <v>8</v>
      </c>
      <c r="G16" s="27">
        <v>14</v>
      </c>
      <c r="H16" s="27"/>
      <c r="I16" s="27"/>
      <c r="J16" s="27">
        <v>3</v>
      </c>
      <c r="K16" s="27">
        <v>4</v>
      </c>
      <c r="L16" s="87"/>
      <c r="M16" s="27">
        <v>4</v>
      </c>
      <c r="N16" s="27">
        <f t="shared" si="0"/>
        <v>4</v>
      </c>
      <c r="O16" s="39">
        <v>2</v>
      </c>
      <c r="P16" s="39">
        <v>5</v>
      </c>
      <c r="Q16" s="39">
        <v>1</v>
      </c>
      <c r="R16" s="88"/>
      <c r="S16" s="88"/>
      <c r="T16" s="27">
        <f t="shared" si="1"/>
        <v>19</v>
      </c>
      <c r="U16" s="40">
        <f t="shared" si="2"/>
        <v>0.77777777777777779</v>
      </c>
      <c r="V16" s="22">
        <v>490</v>
      </c>
      <c r="W16" s="22" t="s">
        <v>81</v>
      </c>
      <c r="X16" s="22" t="s">
        <v>87</v>
      </c>
      <c r="Y16" s="74">
        <v>1328</v>
      </c>
      <c r="Z16" s="41"/>
      <c r="AA16" s="1" t="s">
        <v>118</v>
      </c>
      <c r="AB16" s="28" t="s">
        <v>333</v>
      </c>
    </row>
    <row r="17" spans="1:28" x14ac:dyDescent="0.3">
      <c r="A17" s="1" t="s">
        <v>71</v>
      </c>
      <c r="B17" s="1" t="s">
        <v>46</v>
      </c>
      <c r="C17" s="27" t="s">
        <v>51</v>
      </c>
      <c r="D17" s="38">
        <v>10</v>
      </c>
      <c r="E17" s="27">
        <v>34</v>
      </c>
      <c r="F17" s="27">
        <v>8</v>
      </c>
      <c r="G17" s="27">
        <v>14</v>
      </c>
      <c r="H17" s="27"/>
      <c r="I17" s="27"/>
      <c r="J17" s="27">
        <v>3</v>
      </c>
      <c r="K17" s="27">
        <v>4</v>
      </c>
      <c r="L17" s="87"/>
      <c r="M17" s="27">
        <v>4</v>
      </c>
      <c r="N17" s="27">
        <f t="shared" si="0"/>
        <v>4</v>
      </c>
      <c r="O17" s="39">
        <v>9</v>
      </c>
      <c r="P17" s="39">
        <v>3</v>
      </c>
      <c r="Q17" s="39">
        <v>5</v>
      </c>
      <c r="R17" s="88"/>
      <c r="S17" s="88"/>
      <c r="T17" s="27">
        <f t="shared" si="1"/>
        <v>19</v>
      </c>
      <c r="U17" s="40">
        <f t="shared" si="2"/>
        <v>1.3529411764705883</v>
      </c>
      <c r="V17" s="22">
        <v>490</v>
      </c>
      <c r="W17" s="22" t="s">
        <v>81</v>
      </c>
      <c r="X17" s="22" t="s">
        <v>87</v>
      </c>
      <c r="Y17" s="74">
        <v>1328</v>
      </c>
      <c r="Z17" s="41"/>
      <c r="AA17" s="1" t="s">
        <v>118</v>
      </c>
      <c r="AB17" s="28" t="s">
        <v>333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33</v>
      </c>
      <c r="E18" s="27">
        <v>18</v>
      </c>
      <c r="F18" s="27">
        <v>1</v>
      </c>
      <c r="G18" s="27">
        <v>5</v>
      </c>
      <c r="H18" s="27"/>
      <c r="I18" s="27"/>
      <c r="J18" s="27">
        <v>6</v>
      </c>
      <c r="K18" s="27">
        <v>6</v>
      </c>
      <c r="L18" s="87"/>
      <c r="M18" s="27">
        <v>5</v>
      </c>
      <c r="N18" s="27">
        <f t="shared" si="0"/>
        <v>5</v>
      </c>
      <c r="O18" s="39">
        <v>2</v>
      </c>
      <c r="P18" s="39">
        <v>0</v>
      </c>
      <c r="Q18" s="88"/>
      <c r="R18" s="88"/>
      <c r="S18" s="88"/>
      <c r="T18" s="27">
        <f t="shared" si="1"/>
        <v>8</v>
      </c>
      <c r="U18" s="40">
        <f t="shared" si="2"/>
        <v>0.94444444444444442</v>
      </c>
      <c r="V18" s="22">
        <v>490</v>
      </c>
      <c r="W18" s="22" t="s">
        <v>81</v>
      </c>
      <c r="X18" s="22" t="s">
        <v>87</v>
      </c>
      <c r="Y18" s="74">
        <v>1328</v>
      </c>
      <c r="Z18" s="41"/>
      <c r="AA18" s="1" t="s">
        <v>118</v>
      </c>
      <c r="AB18" s="28" t="s">
        <v>333</v>
      </c>
    </row>
    <row r="19" spans="1:28" x14ac:dyDescent="0.3">
      <c r="A19" s="1" t="s">
        <v>71</v>
      </c>
      <c r="B19" s="1" t="s">
        <v>46</v>
      </c>
      <c r="C19" s="27" t="s">
        <v>122</v>
      </c>
      <c r="D19" s="38">
        <v>40</v>
      </c>
      <c r="E19" s="27">
        <v>10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87"/>
      <c r="M19" s="27">
        <v>3</v>
      </c>
      <c r="N19" s="27">
        <f t="shared" si="0"/>
        <v>3</v>
      </c>
      <c r="O19" s="39">
        <v>0</v>
      </c>
      <c r="P19" s="39">
        <v>3</v>
      </c>
      <c r="Q19" s="88"/>
      <c r="R19" s="88"/>
      <c r="S19" s="88"/>
      <c r="T19" s="27">
        <f t="shared" si="1"/>
        <v>2</v>
      </c>
      <c r="U19" s="40">
        <f t="shared" si="2"/>
        <v>0.5</v>
      </c>
      <c r="V19" s="22">
        <v>490</v>
      </c>
      <c r="W19" s="22" t="s">
        <v>81</v>
      </c>
      <c r="X19" s="22" t="s">
        <v>87</v>
      </c>
      <c r="Y19" s="74">
        <v>1328</v>
      </c>
      <c r="Z19" s="41"/>
      <c r="AA19" s="1" t="s">
        <v>118</v>
      </c>
      <c r="AB19" s="28" t="s">
        <v>333</v>
      </c>
    </row>
    <row r="20" spans="1:28" x14ac:dyDescent="0.3">
      <c r="A20" s="1" t="s">
        <v>71</v>
      </c>
      <c r="B20" s="1" t="s">
        <v>46</v>
      </c>
      <c r="C20" s="27" t="s">
        <v>136</v>
      </c>
      <c r="D20" s="38">
        <v>11</v>
      </c>
      <c r="E20" s="27">
        <v>11</v>
      </c>
      <c r="F20" s="27">
        <v>0</v>
      </c>
      <c r="G20" s="27">
        <v>0</v>
      </c>
      <c r="H20" s="27"/>
      <c r="I20" s="27"/>
      <c r="J20" s="27">
        <v>2</v>
      </c>
      <c r="K20" s="27">
        <v>2</v>
      </c>
      <c r="L20" s="87"/>
      <c r="M20" s="27">
        <v>2</v>
      </c>
      <c r="N20" s="27">
        <f>SUM(L20:M20)</f>
        <v>2</v>
      </c>
      <c r="O20" s="39">
        <v>1</v>
      </c>
      <c r="P20" s="39">
        <v>1</v>
      </c>
      <c r="Q20" s="88"/>
      <c r="R20" s="88"/>
      <c r="S20" s="88"/>
      <c r="T20" s="27">
        <f t="shared" si="1"/>
        <v>2</v>
      </c>
      <c r="U20" s="40">
        <f t="shared" si="2"/>
        <v>0.54545454545454541</v>
      </c>
      <c r="V20" s="22">
        <v>490</v>
      </c>
      <c r="W20" s="22" t="s">
        <v>81</v>
      </c>
      <c r="X20" s="22" t="s">
        <v>87</v>
      </c>
      <c r="Y20" s="74">
        <v>1328</v>
      </c>
      <c r="Z20" s="41"/>
      <c r="AA20" s="1" t="s">
        <v>118</v>
      </c>
      <c r="AB20" s="28" t="s">
        <v>333</v>
      </c>
    </row>
    <row r="21" spans="1:28" x14ac:dyDescent="0.3">
      <c r="A21" s="1" t="s">
        <v>71</v>
      </c>
      <c r="B21" s="1" t="s">
        <v>46</v>
      </c>
      <c r="C21" s="27" t="s">
        <v>123</v>
      </c>
      <c r="D21" s="38">
        <v>24</v>
      </c>
      <c r="E21" s="27">
        <v>29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87"/>
      <c r="M21" s="27">
        <v>7</v>
      </c>
      <c r="N21" s="27">
        <f>SUM(L21:M21)</f>
        <v>7</v>
      </c>
      <c r="O21" s="39">
        <v>2</v>
      </c>
      <c r="P21" s="39">
        <v>3</v>
      </c>
      <c r="Q21" s="88"/>
      <c r="R21" s="88"/>
      <c r="S21" s="88"/>
      <c r="T21" s="27">
        <f t="shared" si="1"/>
        <v>0</v>
      </c>
      <c r="U21" s="40">
        <f t="shared" si="2"/>
        <v>0.37931034482758619</v>
      </c>
      <c r="V21" s="22">
        <v>490</v>
      </c>
      <c r="W21" s="22" t="s">
        <v>81</v>
      </c>
      <c r="X21" s="22" t="s">
        <v>87</v>
      </c>
      <c r="Y21" s="74">
        <v>1328</v>
      </c>
      <c r="Z21" s="41"/>
      <c r="AA21" s="1" t="s">
        <v>118</v>
      </c>
      <c r="AB21" s="28" t="s">
        <v>333</v>
      </c>
    </row>
    <row r="22" spans="1:28" x14ac:dyDescent="0.3">
      <c r="A22" s="1" t="s">
        <v>71</v>
      </c>
      <c r="B22" s="1" t="s">
        <v>46</v>
      </c>
      <c r="C22" s="27" t="s">
        <v>55</v>
      </c>
      <c r="D22" s="38">
        <v>1</v>
      </c>
      <c r="E22" s="27">
        <v>39</v>
      </c>
      <c r="F22" s="27">
        <v>9</v>
      </c>
      <c r="G22" s="27">
        <v>17</v>
      </c>
      <c r="H22" s="27"/>
      <c r="I22" s="27"/>
      <c r="J22" s="27">
        <v>2</v>
      </c>
      <c r="K22" s="27">
        <v>2</v>
      </c>
      <c r="L22" s="87"/>
      <c r="M22" s="27">
        <v>5</v>
      </c>
      <c r="N22" s="27">
        <f>SUM(L22:M22)</f>
        <v>5</v>
      </c>
      <c r="O22" s="39">
        <v>7</v>
      </c>
      <c r="P22" s="39">
        <v>2</v>
      </c>
      <c r="Q22" s="39">
        <v>2</v>
      </c>
      <c r="R22" s="88"/>
      <c r="S22" s="88"/>
      <c r="T22" s="27">
        <f t="shared" si="1"/>
        <v>20</v>
      </c>
      <c r="U22" s="40">
        <f t="shared" si="2"/>
        <v>1.0512820512820513</v>
      </c>
      <c r="V22" s="22">
        <v>490</v>
      </c>
      <c r="W22" s="22" t="s">
        <v>81</v>
      </c>
      <c r="X22" s="22" t="s">
        <v>87</v>
      </c>
      <c r="Y22" s="74">
        <v>1328</v>
      </c>
      <c r="Z22" s="41"/>
      <c r="AA22" s="1" t="s">
        <v>118</v>
      </c>
      <c r="AB22" s="28" t="s">
        <v>333</v>
      </c>
    </row>
    <row r="23" spans="1:28" x14ac:dyDescent="0.3">
      <c r="A23" s="1" t="s">
        <v>71</v>
      </c>
      <c r="B23" s="1" t="s">
        <v>46</v>
      </c>
      <c r="C23" s="55" t="s">
        <v>39</v>
      </c>
      <c r="D23" s="1"/>
      <c r="E23" s="55">
        <v>-10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20</v>
      </c>
      <c r="S23" s="42"/>
      <c r="T23" s="55">
        <v>1</v>
      </c>
      <c r="U23" s="40" t="str">
        <f>_xlfn.IFNA("",((T23+Q23+N23-R23)+(O23*2))/E23)</f>
        <v/>
      </c>
      <c r="V23" s="22">
        <v>490</v>
      </c>
      <c r="W23" s="22" t="s">
        <v>81</v>
      </c>
      <c r="X23" s="22" t="s">
        <v>87</v>
      </c>
      <c r="Y23" s="74">
        <v>1328</v>
      </c>
      <c r="Z23" s="41"/>
      <c r="AA23" s="1" t="s">
        <v>118</v>
      </c>
      <c r="AB23" s="28" t="s">
        <v>333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41</v>
      </c>
      <c r="G24" s="44">
        <f t="shared" si="3"/>
        <v>88</v>
      </c>
      <c r="H24" s="44">
        <f t="shared" si="3"/>
        <v>0</v>
      </c>
      <c r="I24" s="44">
        <f t="shared" si="3"/>
        <v>0</v>
      </c>
      <c r="J24" s="44">
        <f t="shared" si="3"/>
        <v>21</v>
      </c>
      <c r="K24" s="44">
        <f t="shared" si="3"/>
        <v>27</v>
      </c>
      <c r="L24" s="44">
        <f t="shared" si="3"/>
        <v>0</v>
      </c>
      <c r="M24" s="44">
        <f t="shared" si="3"/>
        <v>41</v>
      </c>
      <c r="N24" s="44">
        <f t="shared" si="3"/>
        <v>41</v>
      </c>
      <c r="O24" s="44">
        <f t="shared" si="3"/>
        <v>25</v>
      </c>
      <c r="P24" s="44">
        <f t="shared" si="3"/>
        <v>27</v>
      </c>
      <c r="Q24" s="44">
        <f t="shared" si="3"/>
        <v>8</v>
      </c>
      <c r="R24" s="44">
        <f t="shared" si="3"/>
        <v>20</v>
      </c>
      <c r="S24" s="44">
        <f t="shared" si="3"/>
        <v>0</v>
      </c>
      <c r="T24" s="44">
        <f t="shared" si="3"/>
        <v>104</v>
      </c>
      <c r="U24" s="45">
        <f>((T24+Q24+N24-R24)+(O24*2))/E24</f>
        <v>0.76249999999999996</v>
      </c>
      <c r="V24" s="46">
        <v>490</v>
      </c>
      <c r="W24" s="46" t="s">
        <v>81</v>
      </c>
      <c r="X24" s="46" t="s">
        <v>87</v>
      </c>
      <c r="Y24" s="75">
        <v>1328</v>
      </c>
      <c r="Z24" s="47"/>
      <c r="AA24" s="43" t="s">
        <v>118</v>
      </c>
      <c r="AB24" s="78" t="s">
        <v>333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0.46590909090909088</v>
      </c>
      <c r="H25" s="27"/>
      <c r="I25" s="1"/>
      <c r="J25" s="48" t="s">
        <v>42</v>
      </c>
      <c r="K25" s="50">
        <f>J24/K24</f>
        <v>0.77777777777777779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33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180</v>
      </c>
      <c r="D35" s="38">
        <v>34</v>
      </c>
      <c r="E35" s="27">
        <v>2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87"/>
      <c r="M35" s="27">
        <v>0</v>
      </c>
      <c r="N35" s="27">
        <f t="shared" ref="N35:N40" si="4">SUM(L35:M35)</f>
        <v>0</v>
      </c>
      <c r="O35" s="27">
        <v>0</v>
      </c>
      <c r="P35" s="39">
        <v>0</v>
      </c>
      <c r="Q35" s="87"/>
      <c r="R35" s="87"/>
      <c r="S35" s="87"/>
      <c r="T35" s="27">
        <f t="shared" ref="T35:T40" si="5">(H35*3)+((F35-H35)*2)+J35</f>
        <v>0</v>
      </c>
      <c r="U35" s="40">
        <f>IFERROR(((T35+Q35+N35-R35)+(O35*2))/E35,"")</f>
        <v>0</v>
      </c>
      <c r="V35" s="22">
        <v>490</v>
      </c>
      <c r="W35" s="22" t="s">
        <v>86</v>
      </c>
      <c r="X35" s="22" t="s">
        <v>82</v>
      </c>
      <c r="Y35" s="74">
        <v>1328</v>
      </c>
      <c r="Z35" s="41"/>
      <c r="AA35" s="1" t="s">
        <v>181</v>
      </c>
      <c r="AB35" s="28" t="s">
        <v>334</v>
      </c>
    </row>
    <row r="36" spans="1:28" x14ac:dyDescent="0.3">
      <c r="A36" s="1" t="s">
        <v>46</v>
      </c>
      <c r="B36" s="1" t="s">
        <v>71</v>
      </c>
      <c r="C36" s="27" t="s">
        <v>183</v>
      </c>
      <c r="D36" s="38">
        <v>10</v>
      </c>
      <c r="E36" s="27">
        <v>43</v>
      </c>
      <c r="F36" s="27">
        <v>4</v>
      </c>
      <c r="G36" s="27">
        <v>14</v>
      </c>
      <c r="H36" s="27"/>
      <c r="I36" s="27"/>
      <c r="J36" s="27">
        <v>9</v>
      </c>
      <c r="K36" s="27">
        <v>9</v>
      </c>
      <c r="L36" s="87"/>
      <c r="M36" s="27">
        <v>6</v>
      </c>
      <c r="N36" s="27">
        <f t="shared" si="4"/>
        <v>6</v>
      </c>
      <c r="O36" s="39">
        <v>3</v>
      </c>
      <c r="P36" s="39">
        <v>2</v>
      </c>
      <c r="Q36" s="39">
        <v>2</v>
      </c>
      <c r="R36" s="88"/>
      <c r="S36" s="88"/>
      <c r="T36" s="39">
        <f t="shared" si="5"/>
        <v>17</v>
      </c>
      <c r="U36" s="40">
        <f t="shared" ref="U36:U45" si="6">IFERROR(((T36+Q36+N36-R36)+(O36*2))/E36,"")</f>
        <v>0.72093023255813948</v>
      </c>
      <c r="V36" s="22">
        <v>490</v>
      </c>
      <c r="W36" s="22" t="s">
        <v>86</v>
      </c>
      <c r="X36" s="22" t="s">
        <v>82</v>
      </c>
      <c r="Y36" s="74">
        <v>1328</v>
      </c>
      <c r="Z36" s="41"/>
      <c r="AA36" s="1" t="s">
        <v>181</v>
      </c>
      <c r="AB36" s="28" t="s">
        <v>334</v>
      </c>
    </row>
    <row r="37" spans="1:28" x14ac:dyDescent="0.3">
      <c r="A37" s="1" t="s">
        <v>46</v>
      </c>
      <c r="B37" s="1" t="s">
        <v>71</v>
      </c>
      <c r="C37" s="27" t="s">
        <v>184</v>
      </c>
      <c r="D37" s="38">
        <v>32</v>
      </c>
      <c r="E37" s="27">
        <v>21</v>
      </c>
      <c r="F37" s="27">
        <v>4</v>
      </c>
      <c r="G37" s="27">
        <v>7</v>
      </c>
      <c r="H37" s="27"/>
      <c r="I37" s="27"/>
      <c r="J37" s="27">
        <v>0</v>
      </c>
      <c r="K37" s="27">
        <v>0</v>
      </c>
      <c r="L37" s="87"/>
      <c r="M37" s="27">
        <v>1</v>
      </c>
      <c r="N37" s="27">
        <f t="shared" si="4"/>
        <v>1</v>
      </c>
      <c r="O37" s="39">
        <v>1</v>
      </c>
      <c r="P37" s="55">
        <v>6</v>
      </c>
      <c r="Q37" s="88"/>
      <c r="R37" s="88"/>
      <c r="S37" s="88"/>
      <c r="T37" s="39">
        <f t="shared" si="5"/>
        <v>8</v>
      </c>
      <c r="U37" s="40">
        <f t="shared" si="6"/>
        <v>0.52380952380952384</v>
      </c>
      <c r="V37" s="22">
        <v>490</v>
      </c>
      <c r="W37" s="22" t="s">
        <v>86</v>
      </c>
      <c r="X37" s="22" t="s">
        <v>82</v>
      </c>
      <c r="Y37" s="74">
        <v>1328</v>
      </c>
      <c r="Z37" s="41"/>
      <c r="AA37" s="1" t="s">
        <v>181</v>
      </c>
      <c r="AB37" s="28" t="s">
        <v>334</v>
      </c>
    </row>
    <row r="38" spans="1:28" x14ac:dyDescent="0.3">
      <c r="A38" s="1" t="s">
        <v>46</v>
      </c>
      <c r="B38" s="1" t="s">
        <v>71</v>
      </c>
      <c r="C38" s="27" t="s">
        <v>185</v>
      </c>
      <c r="D38" s="38">
        <v>14</v>
      </c>
      <c r="E38" s="27">
        <v>1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87"/>
      <c r="M38" s="27">
        <v>0</v>
      </c>
      <c r="N38" s="27">
        <f t="shared" si="4"/>
        <v>0</v>
      </c>
      <c r="O38" s="39">
        <v>0</v>
      </c>
      <c r="P38" s="39">
        <v>0</v>
      </c>
      <c r="Q38" s="88"/>
      <c r="R38" s="88"/>
      <c r="S38" s="88"/>
      <c r="T38" s="39">
        <f t="shared" si="5"/>
        <v>0</v>
      </c>
      <c r="U38" s="40">
        <f t="shared" si="6"/>
        <v>0</v>
      </c>
      <c r="V38" s="22">
        <v>490</v>
      </c>
      <c r="W38" s="22" t="s">
        <v>86</v>
      </c>
      <c r="X38" s="22" t="s">
        <v>82</v>
      </c>
      <c r="Y38" s="74">
        <v>1328</v>
      </c>
      <c r="Z38" s="41"/>
      <c r="AA38" s="1" t="s">
        <v>181</v>
      </c>
      <c r="AB38" s="28" t="s">
        <v>334</v>
      </c>
    </row>
    <row r="39" spans="1:28" x14ac:dyDescent="0.3">
      <c r="A39" s="1" t="s">
        <v>46</v>
      </c>
      <c r="B39" s="1" t="s">
        <v>71</v>
      </c>
      <c r="C39" s="27" t="s">
        <v>163</v>
      </c>
      <c r="D39" s="38">
        <v>52</v>
      </c>
      <c r="E39" s="27">
        <v>14</v>
      </c>
      <c r="F39" s="27">
        <v>4</v>
      </c>
      <c r="G39" s="27">
        <v>9</v>
      </c>
      <c r="H39" s="27"/>
      <c r="I39" s="27"/>
      <c r="J39" s="27">
        <v>2</v>
      </c>
      <c r="K39" s="27">
        <v>3</v>
      </c>
      <c r="L39" s="87"/>
      <c r="M39" s="27">
        <v>3</v>
      </c>
      <c r="N39" s="27">
        <f t="shared" si="4"/>
        <v>3</v>
      </c>
      <c r="O39" s="39">
        <v>0</v>
      </c>
      <c r="P39" s="39">
        <v>4</v>
      </c>
      <c r="Q39" s="88"/>
      <c r="R39" s="88"/>
      <c r="S39" s="88"/>
      <c r="T39" s="39">
        <f t="shared" si="5"/>
        <v>10</v>
      </c>
      <c r="U39" s="40">
        <f t="shared" si="6"/>
        <v>0.9285714285714286</v>
      </c>
      <c r="V39" s="22">
        <v>490</v>
      </c>
      <c r="W39" s="22" t="s">
        <v>86</v>
      </c>
      <c r="X39" s="22" t="s">
        <v>82</v>
      </c>
      <c r="Y39" s="74">
        <v>1328</v>
      </c>
      <c r="Z39" s="41"/>
      <c r="AA39" s="1" t="s">
        <v>181</v>
      </c>
      <c r="AB39" s="28" t="s">
        <v>334</v>
      </c>
    </row>
    <row r="40" spans="1:28" x14ac:dyDescent="0.3">
      <c r="A40" s="1" t="s">
        <v>46</v>
      </c>
      <c r="B40" s="1" t="s">
        <v>71</v>
      </c>
      <c r="C40" s="27" t="s">
        <v>188</v>
      </c>
      <c r="D40" s="38">
        <v>50</v>
      </c>
      <c r="E40" s="27">
        <v>39</v>
      </c>
      <c r="F40" s="27">
        <v>7</v>
      </c>
      <c r="G40" s="27">
        <v>14</v>
      </c>
      <c r="H40" s="27"/>
      <c r="I40" s="27"/>
      <c r="J40" s="27">
        <v>3</v>
      </c>
      <c r="K40" s="27">
        <v>4</v>
      </c>
      <c r="L40" s="87"/>
      <c r="M40" s="27">
        <v>7</v>
      </c>
      <c r="N40" s="27">
        <f t="shared" si="4"/>
        <v>7</v>
      </c>
      <c r="O40" s="39">
        <v>3</v>
      </c>
      <c r="P40" s="39">
        <v>2</v>
      </c>
      <c r="Q40" s="88"/>
      <c r="R40" s="88"/>
      <c r="S40" s="88"/>
      <c r="T40" s="39">
        <f t="shared" si="5"/>
        <v>17</v>
      </c>
      <c r="U40" s="40">
        <f t="shared" si="6"/>
        <v>0.76923076923076927</v>
      </c>
      <c r="V40" s="22">
        <v>490</v>
      </c>
      <c r="W40" s="22" t="s">
        <v>86</v>
      </c>
      <c r="X40" s="22" t="s">
        <v>82</v>
      </c>
      <c r="Y40" s="74">
        <v>1328</v>
      </c>
      <c r="Z40" s="41"/>
      <c r="AA40" s="1" t="s">
        <v>181</v>
      </c>
      <c r="AB40" s="28" t="s">
        <v>334</v>
      </c>
    </row>
    <row r="41" spans="1:28" x14ac:dyDescent="0.3">
      <c r="A41" s="1" t="s">
        <v>46</v>
      </c>
      <c r="B41" s="1" t="s">
        <v>71</v>
      </c>
      <c r="C41" s="27" t="s">
        <v>189</v>
      </c>
      <c r="D41" s="38">
        <v>20</v>
      </c>
      <c r="E41" s="27" t="s">
        <v>395</v>
      </c>
      <c r="F41" s="27"/>
      <c r="G41" s="27"/>
      <c r="H41" s="27"/>
      <c r="I41" s="27"/>
      <c r="J41" s="27"/>
      <c r="K41" s="27"/>
      <c r="L41" s="87"/>
      <c r="M41" s="27"/>
      <c r="N41" s="27"/>
      <c r="O41" s="39"/>
      <c r="P41" s="39"/>
      <c r="Q41" s="88"/>
      <c r="R41" s="88"/>
      <c r="S41" s="88"/>
      <c r="T41" s="39"/>
      <c r="U41" s="40" t="str">
        <f t="shared" si="6"/>
        <v/>
      </c>
      <c r="V41" s="22">
        <v>490</v>
      </c>
      <c r="W41" s="22" t="s">
        <v>86</v>
      </c>
      <c r="X41" s="22" t="s">
        <v>82</v>
      </c>
      <c r="Y41" s="74">
        <v>1328</v>
      </c>
      <c r="Z41" s="41"/>
      <c r="AA41" s="1" t="s">
        <v>181</v>
      </c>
      <c r="AB41" s="28" t="s">
        <v>334</v>
      </c>
    </row>
    <row r="42" spans="1:28" x14ac:dyDescent="0.3">
      <c r="A42" s="1" t="s">
        <v>46</v>
      </c>
      <c r="B42" s="1" t="s">
        <v>71</v>
      </c>
      <c r="C42" s="27" t="s">
        <v>190</v>
      </c>
      <c r="D42" s="38">
        <v>24</v>
      </c>
      <c r="E42" s="27">
        <v>31</v>
      </c>
      <c r="F42" s="27">
        <v>2</v>
      </c>
      <c r="G42" s="27">
        <v>8</v>
      </c>
      <c r="H42" s="27"/>
      <c r="I42" s="27"/>
      <c r="J42" s="27">
        <v>3</v>
      </c>
      <c r="K42" s="27">
        <v>5</v>
      </c>
      <c r="L42" s="87"/>
      <c r="M42" s="27">
        <v>10</v>
      </c>
      <c r="N42" s="27">
        <f>SUM(L42:M42)</f>
        <v>10</v>
      </c>
      <c r="O42" s="39">
        <v>6</v>
      </c>
      <c r="P42" s="39">
        <v>5</v>
      </c>
      <c r="Q42" s="88"/>
      <c r="R42" s="88"/>
      <c r="S42" s="88"/>
      <c r="T42" s="39">
        <f>(H42*3)+((F42-H42)*2)+J42</f>
        <v>7</v>
      </c>
      <c r="U42" s="40">
        <f t="shared" si="6"/>
        <v>0.93548387096774188</v>
      </c>
      <c r="V42" s="22">
        <v>490</v>
      </c>
      <c r="W42" s="22" t="s">
        <v>86</v>
      </c>
      <c r="X42" s="22" t="s">
        <v>82</v>
      </c>
      <c r="Y42" s="74">
        <v>1328</v>
      </c>
      <c r="Z42" s="41"/>
      <c r="AA42" s="1" t="s">
        <v>181</v>
      </c>
      <c r="AB42" s="28" t="s">
        <v>334</v>
      </c>
    </row>
    <row r="43" spans="1:28" x14ac:dyDescent="0.3">
      <c r="A43" s="1" t="s">
        <v>46</v>
      </c>
      <c r="B43" s="1" t="s">
        <v>71</v>
      </c>
      <c r="C43" s="27" t="s">
        <v>191</v>
      </c>
      <c r="D43" s="38">
        <v>40</v>
      </c>
      <c r="E43" s="27">
        <v>41</v>
      </c>
      <c r="F43" s="27">
        <v>11</v>
      </c>
      <c r="G43" s="27">
        <v>18</v>
      </c>
      <c r="H43" s="27"/>
      <c r="I43" s="27"/>
      <c r="J43" s="27">
        <v>6</v>
      </c>
      <c r="K43" s="27">
        <v>10</v>
      </c>
      <c r="L43" s="87"/>
      <c r="M43" s="27">
        <v>25</v>
      </c>
      <c r="N43" s="27">
        <f>SUM(L43:M43)</f>
        <v>25</v>
      </c>
      <c r="O43" s="39">
        <v>1</v>
      </c>
      <c r="P43" s="55">
        <v>6</v>
      </c>
      <c r="Q43" s="39">
        <v>2</v>
      </c>
      <c r="R43" s="88"/>
      <c r="S43" s="88"/>
      <c r="T43" s="39">
        <f>(H43*3)+((F43-H43)*2)+J43</f>
        <v>28</v>
      </c>
      <c r="U43" s="40">
        <f t="shared" si="6"/>
        <v>1.3902439024390243</v>
      </c>
      <c r="V43" s="22">
        <v>490</v>
      </c>
      <c r="W43" s="22" t="s">
        <v>86</v>
      </c>
      <c r="X43" s="22" t="s">
        <v>82</v>
      </c>
      <c r="Y43" s="74">
        <v>1328</v>
      </c>
      <c r="Z43" s="41"/>
      <c r="AA43" s="1" t="s">
        <v>181</v>
      </c>
      <c r="AB43" s="28" t="s">
        <v>334</v>
      </c>
    </row>
    <row r="44" spans="1:28" x14ac:dyDescent="0.3">
      <c r="A44" s="1" t="s">
        <v>46</v>
      </c>
      <c r="B44" s="1" t="s">
        <v>71</v>
      </c>
      <c r="C44" s="27" t="s">
        <v>192</v>
      </c>
      <c r="D44" s="38">
        <v>22</v>
      </c>
      <c r="E44" s="27">
        <v>23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87"/>
      <c r="M44" s="27">
        <v>3</v>
      </c>
      <c r="N44" s="27">
        <f>SUM(L44:M44)</f>
        <v>3</v>
      </c>
      <c r="O44" s="39">
        <v>3</v>
      </c>
      <c r="P44" s="39">
        <v>0</v>
      </c>
      <c r="Q44" s="39">
        <v>1</v>
      </c>
      <c r="R44" s="88"/>
      <c r="S44" s="88"/>
      <c r="T44" s="39">
        <f>(H44*3)+((F44-H44)*2)+J44</f>
        <v>2</v>
      </c>
      <c r="U44" s="40">
        <f t="shared" si="6"/>
        <v>0.52173913043478259</v>
      </c>
      <c r="V44" s="22">
        <v>490</v>
      </c>
      <c r="W44" s="22" t="s">
        <v>86</v>
      </c>
      <c r="X44" s="22" t="s">
        <v>82</v>
      </c>
      <c r="Y44" s="74">
        <v>1328</v>
      </c>
      <c r="Z44" s="41"/>
      <c r="AA44" s="1" t="s">
        <v>181</v>
      </c>
      <c r="AB44" s="28" t="s">
        <v>334</v>
      </c>
    </row>
    <row r="45" spans="1:28" x14ac:dyDescent="0.3">
      <c r="A45" s="1" t="s">
        <v>46</v>
      </c>
      <c r="B45" s="1" t="s">
        <v>71</v>
      </c>
      <c r="C45" s="27" t="s">
        <v>193</v>
      </c>
      <c r="D45" s="38">
        <v>42</v>
      </c>
      <c r="E45" s="27">
        <v>25</v>
      </c>
      <c r="F45" s="27">
        <v>4</v>
      </c>
      <c r="G45" s="27">
        <v>5</v>
      </c>
      <c r="H45" s="27"/>
      <c r="I45" s="27"/>
      <c r="J45" s="27">
        <v>1</v>
      </c>
      <c r="K45" s="27">
        <v>3</v>
      </c>
      <c r="L45" s="87"/>
      <c r="M45" s="27">
        <v>3</v>
      </c>
      <c r="N45" s="27">
        <f>SUM(L45:M45)</f>
        <v>3</v>
      </c>
      <c r="O45" s="39">
        <v>4</v>
      </c>
      <c r="P45" s="39">
        <v>1</v>
      </c>
      <c r="Q45" s="39">
        <v>1</v>
      </c>
      <c r="R45" s="88"/>
      <c r="S45" s="88"/>
      <c r="T45" s="39">
        <f>(H45*3)+((F45-H45)*2)+J45</f>
        <v>9</v>
      </c>
      <c r="U45" s="40">
        <f t="shared" si="6"/>
        <v>0.84</v>
      </c>
      <c r="V45" s="22">
        <v>490</v>
      </c>
      <c r="W45" s="22" t="s">
        <v>86</v>
      </c>
      <c r="X45" s="22" t="s">
        <v>82</v>
      </c>
      <c r="Y45" s="74">
        <v>1328</v>
      </c>
      <c r="Z45" s="41"/>
      <c r="AA45" s="1" t="s">
        <v>181</v>
      </c>
      <c r="AB45" s="28" t="s">
        <v>334</v>
      </c>
    </row>
    <row r="46" spans="1:28" x14ac:dyDescent="0.3">
      <c r="A46" s="1" t="s">
        <v>46</v>
      </c>
      <c r="B46" s="1" t="s">
        <v>71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55">
        <v>35</v>
      </c>
      <c r="S46" s="42"/>
      <c r="T46" s="42"/>
      <c r="U46" s="40" t="str">
        <f>_xlfn.IFNA("",((T46+Q46+N46-R46)+(O46*2))/E46)</f>
        <v/>
      </c>
      <c r="V46" s="22">
        <v>490</v>
      </c>
      <c r="W46" s="22" t="s">
        <v>86</v>
      </c>
      <c r="X46" s="22" t="s">
        <v>82</v>
      </c>
      <c r="Y46" s="74">
        <v>1328</v>
      </c>
      <c r="Z46" s="41"/>
      <c r="AA46" s="1" t="s">
        <v>181</v>
      </c>
      <c r="AB46" s="28" t="s">
        <v>334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80</v>
      </c>
      <c r="H47" s="44">
        <f t="shared" si="7"/>
        <v>0</v>
      </c>
      <c r="I47" s="44">
        <f t="shared" si="7"/>
        <v>0</v>
      </c>
      <c r="J47" s="44">
        <f t="shared" si="7"/>
        <v>24</v>
      </c>
      <c r="K47" s="44">
        <f t="shared" si="7"/>
        <v>34</v>
      </c>
      <c r="L47" s="44">
        <f t="shared" si="7"/>
        <v>0</v>
      </c>
      <c r="M47" s="44">
        <f t="shared" si="7"/>
        <v>58</v>
      </c>
      <c r="N47" s="44">
        <f t="shared" si="7"/>
        <v>58</v>
      </c>
      <c r="O47" s="44">
        <f t="shared" si="7"/>
        <v>21</v>
      </c>
      <c r="P47" s="44">
        <f t="shared" si="7"/>
        <v>26</v>
      </c>
      <c r="Q47" s="44">
        <f t="shared" si="7"/>
        <v>6</v>
      </c>
      <c r="R47" s="44">
        <f t="shared" si="7"/>
        <v>35</v>
      </c>
      <c r="S47" s="44">
        <f t="shared" si="7"/>
        <v>0</v>
      </c>
      <c r="T47" s="44">
        <f t="shared" si="7"/>
        <v>98</v>
      </c>
      <c r="U47" s="45">
        <f>((T47+Q47+N47-R47)+(O47*2))/E47</f>
        <v>0.70416666666666672</v>
      </c>
      <c r="V47" s="46">
        <v>490</v>
      </c>
      <c r="W47" s="46" t="s">
        <v>86</v>
      </c>
      <c r="X47" s="46" t="s">
        <v>82</v>
      </c>
      <c r="Y47" s="75">
        <v>1328</v>
      </c>
      <c r="Z47" s="47"/>
      <c r="AA47" s="43" t="s">
        <v>181</v>
      </c>
      <c r="AB47" s="81" t="s">
        <v>334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0.46250000000000002</v>
      </c>
      <c r="H48" s="27"/>
      <c r="I48" s="1"/>
      <c r="J48" s="48" t="s">
        <v>42</v>
      </c>
      <c r="K48" s="50">
        <f>J47/K47</f>
        <v>0.70588235294117652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B690-A055-4F88-B2B9-1272C2FE169C}">
  <sheetPr>
    <tabColor rgb="FFFF0000"/>
  </sheetPr>
  <dimension ref="A1:AB51"/>
  <sheetViews>
    <sheetView topLeftCell="A28" workbookViewId="0">
      <selection activeCell="C33" sqref="C33:U47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255</v>
      </c>
      <c r="D4" s="7" t="s">
        <v>5</v>
      </c>
      <c r="E4" s="8"/>
      <c r="F4" s="5"/>
      <c r="G4" s="1"/>
      <c r="J4" s="15" t="s">
        <v>335</v>
      </c>
      <c r="K4" s="16" t="s">
        <v>45</v>
      </c>
      <c r="L4" s="17"/>
      <c r="M4" s="18"/>
      <c r="N4" s="19">
        <v>41</v>
      </c>
      <c r="O4" s="19">
        <v>25</v>
      </c>
      <c r="P4" s="19">
        <v>37</v>
      </c>
      <c r="Q4" s="19">
        <v>25</v>
      </c>
      <c r="R4" s="20"/>
      <c r="S4" s="21">
        <f>SUM(N4:R4)</f>
        <v>128</v>
      </c>
      <c r="T4" s="22">
        <v>494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336</v>
      </c>
      <c r="K5" s="16" t="s">
        <v>62</v>
      </c>
      <c r="L5" s="17"/>
      <c r="M5" s="18"/>
      <c r="N5" s="19">
        <v>31</v>
      </c>
      <c r="O5" s="19">
        <v>25</v>
      </c>
      <c r="P5" s="19">
        <v>34</v>
      </c>
      <c r="Q5" s="19">
        <v>27</v>
      </c>
      <c r="R5" s="20"/>
      <c r="S5" s="21">
        <f>SUM(N5:R5)</f>
        <v>117</v>
      </c>
      <c r="T5" s="22">
        <v>494</v>
      </c>
      <c r="U5" s="1"/>
      <c r="V5" s="1"/>
      <c r="W5" s="1"/>
    </row>
    <row r="6" spans="1:28" x14ac:dyDescent="0.3">
      <c r="C6" s="23">
        <v>1402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398</v>
      </c>
      <c r="D7" s="7" t="s">
        <v>8</v>
      </c>
      <c r="G7" s="1"/>
      <c r="S7" s="1"/>
      <c r="T7" s="25" t="s">
        <v>9</v>
      </c>
      <c r="U7" s="1"/>
      <c r="V7" s="26">
        <v>494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117</v>
      </c>
      <c r="D13" s="38">
        <v>44</v>
      </c>
      <c r="E13" s="27">
        <v>43</v>
      </c>
      <c r="F13" s="27">
        <v>19</v>
      </c>
      <c r="G13" s="27">
        <v>33</v>
      </c>
      <c r="H13" s="27"/>
      <c r="I13" s="27"/>
      <c r="J13" s="27">
        <v>2</v>
      </c>
      <c r="K13" s="27">
        <v>3</v>
      </c>
      <c r="L13" s="87"/>
      <c r="M13" s="27">
        <v>3</v>
      </c>
      <c r="N13" s="27">
        <f>SUM(L13:M13)</f>
        <v>3</v>
      </c>
      <c r="O13" s="27">
        <v>1</v>
      </c>
      <c r="P13" s="39">
        <v>1</v>
      </c>
      <c r="Q13" s="27">
        <v>1</v>
      </c>
      <c r="R13" s="87"/>
      <c r="S13" s="87"/>
      <c r="T13" s="27">
        <f>(H13*3)+((F13-H13)*2)+J13</f>
        <v>40</v>
      </c>
      <c r="U13" s="40">
        <f>IFERROR(((T13+Q13+N13-R13)+(O13*2))/E13,"")</f>
        <v>1.069767441860465</v>
      </c>
      <c r="V13" s="22">
        <v>494</v>
      </c>
      <c r="W13" s="22" t="s">
        <v>81</v>
      </c>
      <c r="X13" s="22" t="s">
        <v>87</v>
      </c>
      <c r="Y13" s="74">
        <v>1402</v>
      </c>
      <c r="Z13" s="41"/>
      <c r="AA13" s="1" t="s">
        <v>118</v>
      </c>
      <c r="AB13" s="28" t="s">
        <v>337</v>
      </c>
    </row>
    <row r="14" spans="1:28" x14ac:dyDescent="0.3">
      <c r="A14" s="1" t="s">
        <v>61</v>
      </c>
      <c r="B14" s="1" t="s">
        <v>46</v>
      </c>
      <c r="C14" s="27" t="s">
        <v>120</v>
      </c>
      <c r="D14" s="38">
        <v>51</v>
      </c>
      <c r="E14" s="27" t="s">
        <v>395</v>
      </c>
      <c r="F14" s="27"/>
      <c r="G14" s="27"/>
      <c r="H14" s="27"/>
      <c r="I14" s="27"/>
      <c r="J14" s="27"/>
      <c r="K14" s="27"/>
      <c r="L14" s="87"/>
      <c r="M14" s="27"/>
      <c r="N14" s="27"/>
      <c r="O14" s="39"/>
      <c r="P14" s="39"/>
      <c r="Q14" s="39"/>
      <c r="R14" s="88"/>
      <c r="S14" s="88"/>
      <c r="T14" s="39"/>
      <c r="U14" s="40" t="str">
        <f t="shared" ref="U14:U22" si="0">IFERROR(((T14+Q14+N14-R14)+(O14*2))/E14,"")</f>
        <v/>
      </c>
      <c r="V14" s="22">
        <v>494</v>
      </c>
      <c r="W14" s="22" t="s">
        <v>81</v>
      </c>
      <c r="X14" s="22" t="s">
        <v>87</v>
      </c>
      <c r="Y14" s="74">
        <v>1402</v>
      </c>
      <c r="Z14" s="41"/>
      <c r="AA14" s="1" t="s">
        <v>118</v>
      </c>
      <c r="AB14" s="28" t="s">
        <v>337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50</v>
      </c>
      <c r="E15" s="27">
        <v>45</v>
      </c>
      <c r="F15" s="27">
        <v>7</v>
      </c>
      <c r="G15" s="27">
        <v>13</v>
      </c>
      <c r="H15" s="27"/>
      <c r="I15" s="27"/>
      <c r="J15" s="27">
        <v>6</v>
      </c>
      <c r="K15" s="27">
        <v>11</v>
      </c>
      <c r="L15" s="87"/>
      <c r="M15" s="27">
        <v>16</v>
      </c>
      <c r="N15" s="27">
        <f t="shared" ref="N15:N22" si="1">SUM(L15:M15)</f>
        <v>16</v>
      </c>
      <c r="O15" s="39">
        <v>2</v>
      </c>
      <c r="P15" s="39">
        <v>3</v>
      </c>
      <c r="Q15" s="39"/>
      <c r="R15" s="88"/>
      <c r="S15" s="88"/>
      <c r="T15" s="39">
        <f t="shared" ref="T15:T22" si="2">(H15*3)+((F15-H15)*2)+J15</f>
        <v>20</v>
      </c>
      <c r="U15" s="40">
        <f t="shared" si="0"/>
        <v>0.88888888888888884</v>
      </c>
      <c r="V15" s="22">
        <v>494</v>
      </c>
      <c r="W15" s="22" t="s">
        <v>81</v>
      </c>
      <c r="X15" s="22" t="s">
        <v>87</v>
      </c>
      <c r="Y15" s="74">
        <v>1402</v>
      </c>
      <c r="Z15" s="41"/>
      <c r="AA15" s="1" t="s">
        <v>118</v>
      </c>
      <c r="AB15" s="28" t="s">
        <v>337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43</v>
      </c>
      <c r="E16" s="27">
        <v>31</v>
      </c>
      <c r="F16" s="27">
        <v>8</v>
      </c>
      <c r="G16" s="27">
        <v>15</v>
      </c>
      <c r="H16" s="27"/>
      <c r="I16" s="27"/>
      <c r="J16" s="27">
        <v>1</v>
      </c>
      <c r="K16" s="27">
        <v>1</v>
      </c>
      <c r="L16" s="87"/>
      <c r="M16" s="27">
        <v>3</v>
      </c>
      <c r="N16" s="27">
        <f t="shared" si="1"/>
        <v>3</v>
      </c>
      <c r="O16" s="39">
        <v>2</v>
      </c>
      <c r="P16" s="39">
        <v>5</v>
      </c>
      <c r="Q16" s="39">
        <v>1</v>
      </c>
      <c r="R16" s="88"/>
      <c r="S16" s="88"/>
      <c r="T16" s="39">
        <f t="shared" si="2"/>
        <v>17</v>
      </c>
      <c r="U16" s="40">
        <f t="shared" si="0"/>
        <v>0.80645161290322576</v>
      </c>
      <c r="V16" s="22">
        <v>494</v>
      </c>
      <c r="W16" s="22" t="s">
        <v>81</v>
      </c>
      <c r="X16" s="22" t="s">
        <v>87</v>
      </c>
      <c r="Y16" s="74">
        <v>1402</v>
      </c>
      <c r="Z16" s="41"/>
      <c r="AA16" s="1" t="s">
        <v>118</v>
      </c>
      <c r="AB16" s="28" t="s">
        <v>337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10</v>
      </c>
      <c r="E17" s="27">
        <v>21</v>
      </c>
      <c r="F17" s="27">
        <v>6</v>
      </c>
      <c r="G17" s="27">
        <v>14</v>
      </c>
      <c r="H17" s="27"/>
      <c r="I17" s="27"/>
      <c r="J17" s="27">
        <v>0</v>
      </c>
      <c r="K17" s="27">
        <v>0</v>
      </c>
      <c r="L17" s="87"/>
      <c r="M17" s="27">
        <v>8</v>
      </c>
      <c r="N17" s="27">
        <f t="shared" si="1"/>
        <v>8</v>
      </c>
      <c r="O17" s="39">
        <v>6</v>
      </c>
      <c r="P17" s="39">
        <v>5</v>
      </c>
      <c r="Q17" s="39">
        <v>2</v>
      </c>
      <c r="R17" s="88"/>
      <c r="S17" s="88"/>
      <c r="T17" s="39">
        <f t="shared" si="2"/>
        <v>12</v>
      </c>
      <c r="U17" s="40">
        <f t="shared" si="0"/>
        <v>1.6190476190476191</v>
      </c>
      <c r="V17" s="22">
        <v>494</v>
      </c>
      <c r="W17" s="22" t="s">
        <v>81</v>
      </c>
      <c r="X17" s="22" t="s">
        <v>87</v>
      </c>
      <c r="Y17" s="74">
        <v>1402</v>
      </c>
      <c r="Z17" s="41"/>
      <c r="AA17" s="1" t="s">
        <v>118</v>
      </c>
      <c r="AB17" s="28" t="s">
        <v>337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33</v>
      </c>
      <c r="E18" s="27">
        <v>36</v>
      </c>
      <c r="F18" s="27">
        <v>4</v>
      </c>
      <c r="G18" s="27">
        <v>12</v>
      </c>
      <c r="H18" s="27"/>
      <c r="I18" s="27"/>
      <c r="J18" s="27">
        <v>10</v>
      </c>
      <c r="K18" s="27">
        <v>15</v>
      </c>
      <c r="L18" s="87"/>
      <c r="M18" s="27">
        <v>5</v>
      </c>
      <c r="N18" s="27">
        <f t="shared" si="1"/>
        <v>5</v>
      </c>
      <c r="O18" s="39">
        <v>11</v>
      </c>
      <c r="P18" s="39">
        <v>3</v>
      </c>
      <c r="Q18" s="39">
        <v>1</v>
      </c>
      <c r="R18" s="88"/>
      <c r="S18" s="88"/>
      <c r="T18" s="39">
        <f t="shared" si="2"/>
        <v>18</v>
      </c>
      <c r="U18" s="40">
        <f t="shared" si="0"/>
        <v>1.2777777777777777</v>
      </c>
      <c r="V18" s="22">
        <v>494</v>
      </c>
      <c r="W18" s="22" t="s">
        <v>81</v>
      </c>
      <c r="X18" s="22" t="s">
        <v>87</v>
      </c>
      <c r="Y18" s="74">
        <v>1402</v>
      </c>
      <c r="Z18" s="41"/>
      <c r="AA18" s="1" t="s">
        <v>118</v>
      </c>
      <c r="AB18" s="28" t="s">
        <v>337</v>
      </c>
    </row>
    <row r="19" spans="1:28" x14ac:dyDescent="0.3">
      <c r="A19" s="1" t="s">
        <v>61</v>
      </c>
      <c r="B19" s="1" t="s">
        <v>46</v>
      </c>
      <c r="C19" s="27" t="s">
        <v>122</v>
      </c>
      <c r="D19" s="38">
        <v>40</v>
      </c>
      <c r="E19" s="27">
        <v>23</v>
      </c>
      <c r="F19" s="27">
        <v>3</v>
      </c>
      <c r="G19" s="27">
        <v>5</v>
      </c>
      <c r="H19" s="27"/>
      <c r="I19" s="27"/>
      <c r="J19" s="27">
        <v>2</v>
      </c>
      <c r="K19" s="27">
        <v>2</v>
      </c>
      <c r="L19" s="87"/>
      <c r="M19" s="27">
        <v>2</v>
      </c>
      <c r="N19" s="27">
        <f t="shared" si="1"/>
        <v>2</v>
      </c>
      <c r="O19" s="39">
        <v>0</v>
      </c>
      <c r="P19" s="55">
        <v>6</v>
      </c>
      <c r="Q19" s="39"/>
      <c r="R19" s="88"/>
      <c r="S19" s="88"/>
      <c r="T19" s="39">
        <f t="shared" si="2"/>
        <v>8</v>
      </c>
      <c r="U19" s="40">
        <f t="shared" si="0"/>
        <v>0.43478260869565216</v>
      </c>
      <c r="V19" s="22">
        <v>494</v>
      </c>
      <c r="W19" s="22" t="s">
        <v>81</v>
      </c>
      <c r="X19" s="22" t="s">
        <v>87</v>
      </c>
      <c r="Y19" s="74">
        <v>1402</v>
      </c>
      <c r="Z19" s="41"/>
      <c r="AA19" s="1" t="s">
        <v>118</v>
      </c>
      <c r="AB19" s="28" t="s">
        <v>337</v>
      </c>
    </row>
    <row r="20" spans="1:28" x14ac:dyDescent="0.3">
      <c r="A20" s="1" t="s">
        <v>61</v>
      </c>
      <c r="B20" s="1" t="s">
        <v>46</v>
      </c>
      <c r="C20" s="27" t="s">
        <v>136</v>
      </c>
      <c r="D20" s="38">
        <v>11</v>
      </c>
      <c r="E20" s="27">
        <v>3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87"/>
      <c r="M20" s="27">
        <v>0</v>
      </c>
      <c r="N20" s="27">
        <f t="shared" si="1"/>
        <v>0</v>
      </c>
      <c r="O20" s="39">
        <v>0</v>
      </c>
      <c r="P20" s="39">
        <v>2</v>
      </c>
      <c r="Q20" s="39"/>
      <c r="R20" s="88"/>
      <c r="S20" s="88"/>
      <c r="T20" s="39">
        <f t="shared" si="2"/>
        <v>0</v>
      </c>
      <c r="U20" s="40">
        <f t="shared" si="0"/>
        <v>0</v>
      </c>
      <c r="V20" s="22">
        <v>494</v>
      </c>
      <c r="W20" s="22" t="s">
        <v>81</v>
      </c>
      <c r="X20" s="22" t="s">
        <v>87</v>
      </c>
      <c r="Y20" s="74">
        <v>1402</v>
      </c>
      <c r="Z20" s="41"/>
      <c r="AA20" s="1" t="s">
        <v>118</v>
      </c>
      <c r="AB20" s="28" t="s">
        <v>337</v>
      </c>
    </row>
    <row r="21" spans="1:28" x14ac:dyDescent="0.3">
      <c r="A21" s="1" t="s">
        <v>61</v>
      </c>
      <c r="B21" s="1" t="s">
        <v>46</v>
      </c>
      <c r="C21" s="27" t="s">
        <v>123</v>
      </c>
      <c r="D21" s="38">
        <v>24</v>
      </c>
      <c r="E21" s="27">
        <v>26</v>
      </c>
      <c r="F21" s="27">
        <v>5</v>
      </c>
      <c r="G21" s="27">
        <v>5</v>
      </c>
      <c r="H21" s="27"/>
      <c r="I21" s="27"/>
      <c r="J21" s="27">
        <v>1</v>
      </c>
      <c r="K21" s="27">
        <v>2</v>
      </c>
      <c r="L21" s="87"/>
      <c r="M21" s="27">
        <v>9</v>
      </c>
      <c r="N21" s="27">
        <f t="shared" si="1"/>
        <v>9</v>
      </c>
      <c r="O21" s="39">
        <v>3</v>
      </c>
      <c r="P21" s="39">
        <v>5</v>
      </c>
      <c r="Q21" s="39">
        <v>1</v>
      </c>
      <c r="R21" s="88"/>
      <c r="S21" s="88"/>
      <c r="T21" s="39">
        <f t="shared" si="2"/>
        <v>11</v>
      </c>
      <c r="U21" s="40">
        <f t="shared" si="0"/>
        <v>1.0384615384615385</v>
      </c>
      <c r="V21" s="22">
        <v>494</v>
      </c>
      <c r="W21" s="22" t="s">
        <v>81</v>
      </c>
      <c r="X21" s="22" t="s">
        <v>87</v>
      </c>
      <c r="Y21" s="74">
        <v>1402</v>
      </c>
      <c r="Z21" s="41"/>
      <c r="AA21" s="1" t="s">
        <v>118</v>
      </c>
      <c r="AB21" s="28" t="s">
        <v>337</v>
      </c>
    </row>
    <row r="22" spans="1:28" x14ac:dyDescent="0.3">
      <c r="A22" s="1" t="s">
        <v>61</v>
      </c>
      <c r="B22" s="1" t="s">
        <v>46</v>
      </c>
      <c r="C22" s="27" t="s">
        <v>55</v>
      </c>
      <c r="D22" s="38">
        <v>1</v>
      </c>
      <c r="E22" s="27">
        <v>12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87"/>
      <c r="M22" s="27">
        <v>0</v>
      </c>
      <c r="N22" s="27">
        <f t="shared" si="1"/>
        <v>0</v>
      </c>
      <c r="O22" s="39">
        <v>1</v>
      </c>
      <c r="P22" s="39">
        <v>2</v>
      </c>
      <c r="Q22" s="39">
        <v>1</v>
      </c>
      <c r="R22" s="88"/>
      <c r="S22" s="88"/>
      <c r="T22" s="39">
        <f t="shared" si="2"/>
        <v>2</v>
      </c>
      <c r="U22" s="40">
        <f t="shared" si="0"/>
        <v>0.41666666666666669</v>
      </c>
      <c r="V22" s="22">
        <v>494</v>
      </c>
      <c r="W22" s="22" t="s">
        <v>81</v>
      </c>
      <c r="X22" s="22" t="s">
        <v>87</v>
      </c>
      <c r="Y22" s="74">
        <v>1402</v>
      </c>
      <c r="Z22" s="41"/>
      <c r="AA22" s="1" t="s">
        <v>118</v>
      </c>
      <c r="AB22" s="28" t="s">
        <v>337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55">
        <v>18</v>
      </c>
      <c r="S23" s="42"/>
      <c r="T23" s="42"/>
      <c r="U23" s="40" t="str">
        <f>_xlfn.IFNA("",((T23+Q23+N23-R23)+(O23*2))/E23)</f>
        <v/>
      </c>
      <c r="V23" s="22">
        <v>494</v>
      </c>
      <c r="W23" s="22" t="s">
        <v>81</v>
      </c>
      <c r="X23" s="22" t="s">
        <v>87</v>
      </c>
      <c r="Y23" s="74">
        <v>1402</v>
      </c>
      <c r="Z23" s="41"/>
      <c r="AA23" s="1" t="s">
        <v>118</v>
      </c>
      <c r="AB23" s="28" t="s">
        <v>337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53</v>
      </c>
      <c r="G24" s="44">
        <f t="shared" si="3"/>
        <v>99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34</v>
      </c>
      <c r="L24" s="44">
        <f t="shared" si="3"/>
        <v>0</v>
      </c>
      <c r="M24" s="44">
        <f t="shared" si="3"/>
        <v>46</v>
      </c>
      <c r="N24" s="44">
        <f t="shared" si="3"/>
        <v>46</v>
      </c>
      <c r="O24" s="44">
        <f t="shared" si="3"/>
        <v>26</v>
      </c>
      <c r="P24" s="44">
        <f t="shared" si="3"/>
        <v>32</v>
      </c>
      <c r="Q24" s="44">
        <f t="shared" si="3"/>
        <v>7</v>
      </c>
      <c r="R24" s="44">
        <f t="shared" si="3"/>
        <v>18</v>
      </c>
      <c r="S24" s="44">
        <f t="shared" si="3"/>
        <v>0</v>
      </c>
      <c r="T24" s="44">
        <f t="shared" si="3"/>
        <v>128</v>
      </c>
      <c r="U24" s="45">
        <f>((T24+Q24+N24-R24)+(O24*2))/E24</f>
        <v>0.89583333333333337</v>
      </c>
      <c r="V24" s="46">
        <v>494</v>
      </c>
      <c r="W24" s="46" t="s">
        <v>81</v>
      </c>
      <c r="X24" s="46" t="s">
        <v>87</v>
      </c>
      <c r="Y24" s="75">
        <v>1402</v>
      </c>
      <c r="Z24" s="47"/>
      <c r="AA24" s="43" t="s">
        <v>118</v>
      </c>
      <c r="AB24" s="78" t="s">
        <v>337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0.53535353535353536</v>
      </c>
      <c r="H25" s="27"/>
      <c r="I25" s="1"/>
      <c r="J25" s="48" t="s">
        <v>42</v>
      </c>
      <c r="K25" s="50">
        <f>J24/K24</f>
        <v>0.6470588235294118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27">
        <v>35</v>
      </c>
      <c r="F35" s="27">
        <v>10</v>
      </c>
      <c r="G35" s="27">
        <v>22</v>
      </c>
      <c r="H35" s="27"/>
      <c r="I35" s="27"/>
      <c r="J35" s="27">
        <v>11</v>
      </c>
      <c r="K35" s="27">
        <v>14</v>
      </c>
      <c r="L35" s="87"/>
      <c r="M35" s="27">
        <v>6</v>
      </c>
      <c r="N35" s="27">
        <f>SUM(L35:M35)</f>
        <v>6</v>
      </c>
      <c r="O35" s="27">
        <v>2</v>
      </c>
      <c r="P35" s="39">
        <v>3</v>
      </c>
      <c r="Q35" s="27"/>
      <c r="R35" s="87"/>
      <c r="S35" s="87"/>
      <c r="T35" s="27">
        <f>+(F35*2)+J35</f>
        <v>31</v>
      </c>
      <c r="U35" s="40">
        <f>IFERROR(((T35+Q35+N35-R35)+(O35*2))/E35,"")</f>
        <v>1.1714285714285715</v>
      </c>
      <c r="V35" s="22">
        <v>494</v>
      </c>
      <c r="W35" s="22" t="s">
        <v>86</v>
      </c>
      <c r="X35" s="22" t="s">
        <v>82</v>
      </c>
      <c r="Y35" s="74">
        <v>1402</v>
      </c>
      <c r="Z35" s="41"/>
      <c r="AA35" s="1" t="s">
        <v>239</v>
      </c>
      <c r="AB35" s="28" t="s">
        <v>338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27">
        <v>9</v>
      </c>
      <c r="F36" s="27">
        <v>1</v>
      </c>
      <c r="G36" s="27">
        <v>2</v>
      </c>
      <c r="H36" s="27"/>
      <c r="I36" s="27"/>
      <c r="J36" s="27">
        <v>0</v>
      </c>
      <c r="K36" s="27">
        <v>0</v>
      </c>
      <c r="L36" s="87"/>
      <c r="M36" s="27">
        <v>1</v>
      </c>
      <c r="N36" s="27">
        <f t="shared" ref="N36:N41" si="4">SUM(L36:M36)</f>
        <v>1</v>
      </c>
      <c r="O36" s="39">
        <v>0</v>
      </c>
      <c r="P36" s="39">
        <v>0</v>
      </c>
      <c r="Q36" s="39"/>
      <c r="R36" s="88"/>
      <c r="S36" s="88"/>
      <c r="T36" s="27">
        <f t="shared" ref="T36:T44" si="5">+(F36*2)+J36</f>
        <v>2</v>
      </c>
      <c r="U36" s="40">
        <f t="shared" ref="U36:U44" si="6">IFERROR(((T36+Q36+N36-R36)+(O36*2))/E36,"")</f>
        <v>0.33333333333333331</v>
      </c>
      <c r="V36" s="22">
        <v>494</v>
      </c>
      <c r="W36" s="22" t="s">
        <v>86</v>
      </c>
      <c r="X36" s="22" t="s">
        <v>82</v>
      </c>
      <c r="Y36" s="74">
        <v>1402</v>
      </c>
      <c r="Z36" s="41"/>
      <c r="AA36" s="1" t="s">
        <v>239</v>
      </c>
      <c r="AB36" s="28" t="s">
        <v>338</v>
      </c>
    </row>
    <row r="37" spans="1:28" x14ac:dyDescent="0.3">
      <c r="A37" s="1" t="s">
        <v>46</v>
      </c>
      <c r="B37" s="1" t="s">
        <v>61</v>
      </c>
      <c r="C37" s="27" t="s">
        <v>207</v>
      </c>
      <c r="D37" s="38">
        <v>55</v>
      </c>
      <c r="E37" s="27" t="s">
        <v>395</v>
      </c>
      <c r="F37" s="27"/>
      <c r="G37" s="27"/>
      <c r="H37" s="27"/>
      <c r="I37" s="27"/>
      <c r="J37" s="27"/>
      <c r="K37" s="27"/>
      <c r="L37" s="87"/>
      <c r="M37" s="27"/>
      <c r="N37" s="27"/>
      <c r="O37" s="39"/>
      <c r="P37" s="39"/>
      <c r="Q37" s="39"/>
      <c r="R37" s="88"/>
      <c r="S37" s="88"/>
      <c r="T37" s="27"/>
      <c r="U37" s="40" t="str">
        <f t="shared" si="6"/>
        <v/>
      </c>
      <c r="V37" s="22">
        <v>494</v>
      </c>
      <c r="W37" s="22" t="s">
        <v>86</v>
      </c>
      <c r="X37" s="22" t="s">
        <v>82</v>
      </c>
      <c r="Y37" s="74">
        <v>1402</v>
      </c>
      <c r="Z37" s="41"/>
      <c r="AA37" s="1" t="s">
        <v>239</v>
      </c>
      <c r="AB37" s="28" t="s">
        <v>338</v>
      </c>
    </row>
    <row r="38" spans="1:28" x14ac:dyDescent="0.3">
      <c r="A38" s="1" t="s">
        <v>46</v>
      </c>
      <c r="B38" s="1" t="s">
        <v>61</v>
      </c>
      <c r="C38" s="27" t="s">
        <v>242</v>
      </c>
      <c r="D38" s="38">
        <v>42</v>
      </c>
      <c r="E38" s="27">
        <v>13</v>
      </c>
      <c r="F38" s="27">
        <v>2</v>
      </c>
      <c r="G38" s="27">
        <v>2</v>
      </c>
      <c r="H38" s="27"/>
      <c r="I38" s="27"/>
      <c r="J38" s="27">
        <v>6</v>
      </c>
      <c r="K38" s="27">
        <v>8</v>
      </c>
      <c r="L38" s="87"/>
      <c r="M38" s="27">
        <v>5</v>
      </c>
      <c r="N38" s="27">
        <f t="shared" si="4"/>
        <v>5</v>
      </c>
      <c r="O38" s="39">
        <v>0</v>
      </c>
      <c r="P38" s="39">
        <v>3</v>
      </c>
      <c r="Q38" s="39"/>
      <c r="R38" s="88"/>
      <c r="S38" s="88"/>
      <c r="T38" s="27">
        <f t="shared" si="5"/>
        <v>10</v>
      </c>
      <c r="U38" s="40">
        <f t="shared" si="6"/>
        <v>1.1538461538461537</v>
      </c>
      <c r="V38" s="22">
        <v>494</v>
      </c>
      <c r="W38" s="22" t="s">
        <v>86</v>
      </c>
      <c r="X38" s="22" t="s">
        <v>82</v>
      </c>
      <c r="Y38" s="74">
        <v>1402</v>
      </c>
      <c r="Z38" s="41"/>
      <c r="AA38" s="1" t="s">
        <v>239</v>
      </c>
      <c r="AB38" s="28" t="s">
        <v>338</v>
      </c>
    </row>
    <row r="39" spans="1:28" x14ac:dyDescent="0.3">
      <c r="A39" s="1" t="s">
        <v>46</v>
      </c>
      <c r="B39" s="1" t="s">
        <v>61</v>
      </c>
      <c r="C39" s="27" t="s">
        <v>243</v>
      </c>
      <c r="D39" s="38">
        <v>40</v>
      </c>
      <c r="E39" s="27">
        <v>45</v>
      </c>
      <c r="F39" s="27">
        <v>9</v>
      </c>
      <c r="G39" s="27">
        <v>13</v>
      </c>
      <c r="H39" s="27"/>
      <c r="I39" s="27"/>
      <c r="J39" s="27">
        <v>1</v>
      </c>
      <c r="K39" s="27">
        <v>3</v>
      </c>
      <c r="L39" s="87"/>
      <c r="M39" s="27">
        <v>16</v>
      </c>
      <c r="N39" s="27">
        <f t="shared" si="4"/>
        <v>16</v>
      </c>
      <c r="O39" s="39">
        <v>0</v>
      </c>
      <c r="P39" s="39">
        <v>5</v>
      </c>
      <c r="Q39" s="39"/>
      <c r="R39" s="88"/>
      <c r="S39" s="88"/>
      <c r="T39" s="27">
        <f t="shared" si="5"/>
        <v>19</v>
      </c>
      <c r="U39" s="40">
        <f t="shared" si="6"/>
        <v>0.77777777777777779</v>
      </c>
      <c r="V39" s="22">
        <v>494</v>
      </c>
      <c r="W39" s="22" t="s">
        <v>86</v>
      </c>
      <c r="X39" s="22" t="s">
        <v>82</v>
      </c>
      <c r="Y39" s="74">
        <v>1402</v>
      </c>
      <c r="Z39" s="41"/>
      <c r="AA39" s="1" t="s">
        <v>239</v>
      </c>
      <c r="AB39" s="28" t="s">
        <v>338</v>
      </c>
    </row>
    <row r="40" spans="1:28" x14ac:dyDescent="0.3">
      <c r="A40" s="1" t="s">
        <v>46</v>
      </c>
      <c r="B40" s="1" t="s">
        <v>61</v>
      </c>
      <c r="C40" s="27" t="s">
        <v>244</v>
      </c>
      <c r="D40" s="38">
        <v>44</v>
      </c>
      <c r="E40" s="27">
        <v>34</v>
      </c>
      <c r="F40" s="27">
        <v>6</v>
      </c>
      <c r="G40" s="27">
        <v>12</v>
      </c>
      <c r="H40" s="27"/>
      <c r="I40" s="27"/>
      <c r="J40" s="27">
        <v>5</v>
      </c>
      <c r="K40" s="27">
        <v>7</v>
      </c>
      <c r="L40" s="87"/>
      <c r="M40" s="27">
        <v>1</v>
      </c>
      <c r="N40" s="27">
        <f t="shared" si="4"/>
        <v>1</v>
      </c>
      <c r="O40" s="39">
        <v>7</v>
      </c>
      <c r="P40" s="39">
        <v>4</v>
      </c>
      <c r="Q40" s="39"/>
      <c r="R40" s="88"/>
      <c r="S40" s="88"/>
      <c r="T40" s="27">
        <f t="shared" si="5"/>
        <v>17</v>
      </c>
      <c r="U40" s="40">
        <f t="shared" si="6"/>
        <v>0.94117647058823528</v>
      </c>
      <c r="V40" s="22">
        <v>494</v>
      </c>
      <c r="W40" s="22" t="s">
        <v>86</v>
      </c>
      <c r="X40" s="22" t="s">
        <v>82</v>
      </c>
      <c r="Y40" s="74">
        <v>1402</v>
      </c>
      <c r="Z40" s="41"/>
      <c r="AA40" s="1" t="s">
        <v>239</v>
      </c>
      <c r="AB40" s="28" t="s">
        <v>338</v>
      </c>
    </row>
    <row r="41" spans="1:28" x14ac:dyDescent="0.3">
      <c r="A41" s="1" t="s">
        <v>46</v>
      </c>
      <c r="B41" s="1" t="s">
        <v>61</v>
      </c>
      <c r="C41" s="27" t="s">
        <v>245</v>
      </c>
      <c r="D41" s="38">
        <v>24</v>
      </c>
      <c r="E41" s="27">
        <v>29</v>
      </c>
      <c r="F41" s="27">
        <v>3</v>
      </c>
      <c r="G41" s="27">
        <v>8</v>
      </c>
      <c r="H41" s="27"/>
      <c r="I41" s="27"/>
      <c r="J41" s="27">
        <v>6</v>
      </c>
      <c r="K41" s="27">
        <v>7</v>
      </c>
      <c r="L41" s="87"/>
      <c r="M41" s="27">
        <v>3</v>
      </c>
      <c r="N41" s="27">
        <f t="shared" si="4"/>
        <v>3</v>
      </c>
      <c r="O41" s="39">
        <v>1</v>
      </c>
      <c r="P41" s="39">
        <v>4</v>
      </c>
      <c r="Q41" s="39"/>
      <c r="R41" s="88"/>
      <c r="S41" s="88"/>
      <c r="T41" s="27">
        <f t="shared" si="5"/>
        <v>12</v>
      </c>
      <c r="U41" s="40">
        <f t="shared" si="6"/>
        <v>0.58620689655172409</v>
      </c>
      <c r="V41" s="22">
        <v>494</v>
      </c>
      <c r="W41" s="22" t="s">
        <v>86</v>
      </c>
      <c r="X41" s="22" t="s">
        <v>82</v>
      </c>
      <c r="Y41" s="74">
        <v>1402</v>
      </c>
      <c r="Z41" s="41"/>
      <c r="AA41" s="1" t="s">
        <v>239</v>
      </c>
      <c r="AB41" s="28" t="s">
        <v>338</v>
      </c>
    </row>
    <row r="42" spans="1:28" x14ac:dyDescent="0.3">
      <c r="A42" s="1" t="s">
        <v>46</v>
      </c>
      <c r="B42" s="1" t="s">
        <v>61</v>
      </c>
      <c r="C42" s="27" t="s">
        <v>246</v>
      </c>
      <c r="D42" s="38">
        <v>23</v>
      </c>
      <c r="E42" s="27">
        <v>20</v>
      </c>
      <c r="F42" s="27">
        <v>2</v>
      </c>
      <c r="G42" s="27">
        <v>4</v>
      </c>
      <c r="H42" s="27"/>
      <c r="I42" s="27"/>
      <c r="J42" s="27">
        <v>3</v>
      </c>
      <c r="K42" s="27">
        <v>5</v>
      </c>
      <c r="L42" s="87"/>
      <c r="M42" s="27">
        <v>2</v>
      </c>
      <c r="N42" s="27">
        <f>SUM(L42:M42)</f>
        <v>2</v>
      </c>
      <c r="O42" s="39">
        <v>0</v>
      </c>
      <c r="P42" s="39">
        <v>3</v>
      </c>
      <c r="Q42" s="39"/>
      <c r="R42" s="88"/>
      <c r="S42" s="88"/>
      <c r="T42" s="27">
        <f t="shared" si="5"/>
        <v>7</v>
      </c>
      <c r="U42" s="40">
        <f t="shared" si="6"/>
        <v>0.45</v>
      </c>
      <c r="V42" s="22">
        <v>494</v>
      </c>
      <c r="W42" s="22" t="s">
        <v>86</v>
      </c>
      <c r="X42" s="22" t="s">
        <v>82</v>
      </c>
      <c r="Y42" s="74">
        <v>1402</v>
      </c>
      <c r="Z42" s="41"/>
      <c r="AA42" s="1" t="s">
        <v>239</v>
      </c>
      <c r="AB42" s="28" t="s">
        <v>338</v>
      </c>
    </row>
    <row r="43" spans="1:28" x14ac:dyDescent="0.3">
      <c r="A43" s="1" t="s">
        <v>46</v>
      </c>
      <c r="B43" s="1" t="s">
        <v>61</v>
      </c>
      <c r="C43" s="27" t="s">
        <v>247</v>
      </c>
      <c r="D43" s="38">
        <v>10</v>
      </c>
      <c r="E43" s="27">
        <v>46</v>
      </c>
      <c r="F43" s="27">
        <v>7</v>
      </c>
      <c r="G43" s="27">
        <v>10</v>
      </c>
      <c r="H43" s="27"/>
      <c r="I43" s="27"/>
      <c r="J43" s="27">
        <v>1</v>
      </c>
      <c r="K43" s="27">
        <v>1</v>
      </c>
      <c r="L43" s="87"/>
      <c r="M43" s="27">
        <v>3</v>
      </c>
      <c r="N43" s="27">
        <f>SUM(L43:M43)</f>
        <v>3</v>
      </c>
      <c r="O43" s="39">
        <v>13</v>
      </c>
      <c r="P43" s="55">
        <v>6</v>
      </c>
      <c r="Q43" s="39">
        <v>3</v>
      </c>
      <c r="R43" s="88"/>
      <c r="S43" s="88"/>
      <c r="T43" s="27">
        <f t="shared" si="5"/>
        <v>15</v>
      </c>
      <c r="U43" s="40">
        <f t="shared" si="6"/>
        <v>1.0217391304347827</v>
      </c>
      <c r="V43" s="22">
        <v>494</v>
      </c>
      <c r="W43" s="22" t="s">
        <v>86</v>
      </c>
      <c r="X43" s="22" t="s">
        <v>82</v>
      </c>
      <c r="Y43" s="74">
        <v>1402</v>
      </c>
      <c r="Z43" s="41"/>
      <c r="AA43" s="1" t="s">
        <v>239</v>
      </c>
      <c r="AB43" s="28" t="s">
        <v>338</v>
      </c>
    </row>
    <row r="44" spans="1:28" x14ac:dyDescent="0.3">
      <c r="A44" s="1" t="s">
        <v>46</v>
      </c>
      <c r="B44" s="1" t="s">
        <v>61</v>
      </c>
      <c r="C44" s="27" t="s">
        <v>248</v>
      </c>
      <c r="D44" s="38">
        <v>32</v>
      </c>
      <c r="E44" s="27">
        <v>9</v>
      </c>
      <c r="F44" s="27">
        <v>2</v>
      </c>
      <c r="G44" s="27">
        <v>3</v>
      </c>
      <c r="H44" s="27"/>
      <c r="I44" s="27"/>
      <c r="J44" s="27">
        <v>0</v>
      </c>
      <c r="K44" s="27">
        <v>0</v>
      </c>
      <c r="L44" s="87"/>
      <c r="M44" s="27">
        <v>0</v>
      </c>
      <c r="N44" s="27">
        <f>SUM(L44:M44)</f>
        <v>0</v>
      </c>
      <c r="O44" s="39">
        <v>1</v>
      </c>
      <c r="P44" s="39">
        <v>0</v>
      </c>
      <c r="Q44" s="39">
        <v>1</v>
      </c>
      <c r="R44" s="88"/>
      <c r="S44" s="88"/>
      <c r="T44" s="27">
        <f t="shared" si="5"/>
        <v>4</v>
      </c>
      <c r="U44" s="40">
        <f t="shared" si="6"/>
        <v>0.77777777777777779</v>
      </c>
      <c r="V44" s="22">
        <v>494</v>
      </c>
      <c r="W44" s="22" t="s">
        <v>86</v>
      </c>
      <c r="X44" s="22" t="s">
        <v>82</v>
      </c>
      <c r="Y44" s="74">
        <v>1402</v>
      </c>
      <c r="Z44" s="41"/>
      <c r="AA44" s="1" t="s">
        <v>239</v>
      </c>
      <c r="AB44" s="28" t="s">
        <v>338</v>
      </c>
    </row>
    <row r="45" spans="1:28" x14ac:dyDescent="0.3">
      <c r="A45" s="1" t="s">
        <v>46</v>
      </c>
      <c r="B45" s="1" t="s">
        <v>61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18</v>
      </c>
      <c r="S45" s="42"/>
      <c r="T45" s="27"/>
      <c r="U45" s="40" t="str">
        <f>_xlfn.IFNA("",((T45+Q45+N45-R45)+(O45*2))/E45)</f>
        <v/>
      </c>
      <c r="V45" s="22">
        <v>494</v>
      </c>
      <c r="W45" s="22" t="s">
        <v>86</v>
      </c>
      <c r="X45" s="22" t="s">
        <v>82</v>
      </c>
      <c r="Y45" s="74">
        <v>1402</v>
      </c>
      <c r="Z45" s="41"/>
      <c r="AA45" s="1" t="s">
        <v>239</v>
      </c>
      <c r="AB45" s="28" t="s">
        <v>338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42</v>
      </c>
      <c r="G46" s="44">
        <f t="shared" si="7"/>
        <v>76</v>
      </c>
      <c r="H46" s="44">
        <f t="shared" si="7"/>
        <v>0</v>
      </c>
      <c r="I46" s="44">
        <f t="shared" si="7"/>
        <v>0</v>
      </c>
      <c r="J46" s="44">
        <f t="shared" si="7"/>
        <v>33</v>
      </c>
      <c r="K46" s="44">
        <f t="shared" si="7"/>
        <v>45</v>
      </c>
      <c r="L46" s="44">
        <f t="shared" si="7"/>
        <v>0</v>
      </c>
      <c r="M46" s="44">
        <f t="shared" si="7"/>
        <v>37</v>
      </c>
      <c r="N46" s="44">
        <f t="shared" si="7"/>
        <v>37</v>
      </c>
      <c r="O46" s="44">
        <f t="shared" si="7"/>
        <v>24</v>
      </c>
      <c r="P46" s="44">
        <f t="shared" si="7"/>
        <v>28</v>
      </c>
      <c r="Q46" s="44">
        <f t="shared" si="7"/>
        <v>4</v>
      </c>
      <c r="R46" s="44">
        <f t="shared" si="7"/>
        <v>18</v>
      </c>
      <c r="S46" s="44">
        <f t="shared" si="7"/>
        <v>0</v>
      </c>
      <c r="T46" s="44">
        <f t="shared" si="7"/>
        <v>117</v>
      </c>
      <c r="U46" s="45">
        <f>((T46+Q46+N46-R46)+(O46*2))/E46</f>
        <v>0.78333333333333333</v>
      </c>
      <c r="V46" s="46">
        <v>494</v>
      </c>
      <c r="W46" s="46" t="s">
        <v>86</v>
      </c>
      <c r="X46" s="46" t="s">
        <v>82</v>
      </c>
      <c r="Y46" s="75">
        <v>1402</v>
      </c>
      <c r="Z46" s="61" t="s">
        <v>417</v>
      </c>
      <c r="AA46" s="43" t="s">
        <v>239</v>
      </c>
      <c r="AB46" s="78" t="s">
        <v>338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0.55263157894736847</v>
      </c>
      <c r="H47" s="27"/>
      <c r="I47" s="1"/>
      <c r="J47" s="48" t="s">
        <v>42</v>
      </c>
      <c r="K47" s="50">
        <f>J46/K46</f>
        <v>0.73333333333333328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B49" s="1"/>
      <c r="C49" s="1" t="s">
        <v>416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B07B-FA2A-4631-9970-726687E6E9C2}">
  <sheetPr>
    <tabColor rgb="FFFF0000"/>
  </sheetPr>
  <dimension ref="A1:AB51"/>
  <sheetViews>
    <sheetView topLeftCell="A28" workbookViewId="0">
      <selection activeCell="C33" sqref="C33:U47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291</v>
      </c>
      <c r="D4" s="7" t="s">
        <v>5</v>
      </c>
      <c r="E4" s="8"/>
      <c r="F4" s="5"/>
      <c r="G4" s="1"/>
      <c r="J4" s="15" t="s">
        <v>339</v>
      </c>
      <c r="K4" s="16" t="s">
        <v>45</v>
      </c>
      <c r="L4" s="17"/>
      <c r="M4" s="18"/>
      <c r="N4" s="19">
        <v>26</v>
      </c>
      <c r="O4" s="19">
        <v>19</v>
      </c>
      <c r="P4" s="19">
        <v>16</v>
      </c>
      <c r="Q4" s="19">
        <v>32</v>
      </c>
      <c r="R4" s="20"/>
      <c r="S4" s="21">
        <f>SUM(N4:R4)</f>
        <v>93</v>
      </c>
      <c r="T4" s="22">
        <v>495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340</v>
      </c>
      <c r="K5" s="16" t="s">
        <v>64</v>
      </c>
      <c r="L5" s="17"/>
      <c r="M5" s="18"/>
      <c r="N5" s="19">
        <v>21</v>
      </c>
      <c r="O5" s="19">
        <v>24</v>
      </c>
      <c r="P5" s="19">
        <v>16</v>
      </c>
      <c r="Q5" s="19">
        <v>20</v>
      </c>
      <c r="R5" s="20"/>
      <c r="S5" s="21">
        <f>SUM(N5:R5)</f>
        <v>81</v>
      </c>
      <c r="T5" s="22">
        <v>495</v>
      </c>
      <c r="U5" s="1"/>
      <c r="V5" s="1"/>
      <c r="W5" s="1"/>
    </row>
    <row r="6" spans="1:28" x14ac:dyDescent="0.3">
      <c r="C6" s="23">
        <v>1238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131</v>
      </c>
      <c r="D7" s="7" t="s">
        <v>8</v>
      </c>
      <c r="G7" s="1"/>
      <c r="S7" s="1"/>
      <c r="T7" s="25" t="s">
        <v>9</v>
      </c>
      <c r="U7" s="1"/>
      <c r="V7" s="26">
        <v>495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8.4722222222222213E-2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117</v>
      </c>
      <c r="D13" s="38">
        <v>44</v>
      </c>
      <c r="E13" s="27">
        <v>38</v>
      </c>
      <c r="F13" s="27">
        <v>11</v>
      </c>
      <c r="G13" s="27">
        <v>21</v>
      </c>
      <c r="H13" s="27"/>
      <c r="I13" s="27"/>
      <c r="J13" s="27">
        <v>4</v>
      </c>
      <c r="K13" s="27">
        <v>6</v>
      </c>
      <c r="L13" s="87"/>
      <c r="M13" s="27">
        <v>5</v>
      </c>
      <c r="N13" s="27">
        <f>SUM(L13:M13)</f>
        <v>5</v>
      </c>
      <c r="O13" s="27">
        <v>2</v>
      </c>
      <c r="P13" s="39">
        <v>2</v>
      </c>
      <c r="Q13" s="27">
        <v>5</v>
      </c>
      <c r="R13" s="87"/>
      <c r="S13" s="87"/>
      <c r="T13" s="27">
        <f>(H13*3)+((F13-H13)*2)+J13</f>
        <v>26</v>
      </c>
      <c r="U13" s="40">
        <f>IFERROR(((T13+Q13+N13-R13)+(O13*2))/E13,"")</f>
        <v>1.0526315789473684</v>
      </c>
      <c r="V13" s="22">
        <v>495</v>
      </c>
      <c r="W13" s="22" t="s">
        <v>81</v>
      </c>
      <c r="X13" s="22" t="s">
        <v>87</v>
      </c>
      <c r="Y13" s="74">
        <v>1238</v>
      </c>
      <c r="Z13" s="41"/>
      <c r="AA13" s="1" t="s">
        <v>118</v>
      </c>
      <c r="AB13" s="28" t="s">
        <v>341</v>
      </c>
    </row>
    <row r="14" spans="1:28" x14ac:dyDescent="0.3">
      <c r="A14" s="1" t="s">
        <v>63</v>
      </c>
      <c r="B14" s="1" t="s">
        <v>46</v>
      </c>
      <c r="C14" s="27" t="s">
        <v>120</v>
      </c>
      <c r="D14" s="38">
        <v>51</v>
      </c>
      <c r="E14" s="27">
        <v>15</v>
      </c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87"/>
      <c r="M14" s="27">
        <v>8</v>
      </c>
      <c r="N14" s="27">
        <f t="shared" ref="N14:N19" si="0">SUM(L14:M14)</f>
        <v>8</v>
      </c>
      <c r="O14" s="39">
        <v>0</v>
      </c>
      <c r="P14" s="39">
        <v>1</v>
      </c>
      <c r="Q14" s="88"/>
      <c r="R14" s="88"/>
      <c r="S14" s="88"/>
      <c r="T14" s="39">
        <f t="shared" ref="T14:T19" si="1">(H14*3)+((F14-H14)*2)+J14</f>
        <v>2</v>
      </c>
      <c r="U14" s="40">
        <f t="shared" ref="U14:U22" si="2">IFERROR(((T14+Q14+N14-R14)+(O14*2))/E14,"")</f>
        <v>0.66666666666666663</v>
      </c>
      <c r="V14" s="22">
        <v>495</v>
      </c>
      <c r="W14" s="22" t="s">
        <v>81</v>
      </c>
      <c r="X14" s="22" t="s">
        <v>87</v>
      </c>
      <c r="Y14" s="74">
        <v>1238</v>
      </c>
      <c r="Z14" s="41"/>
      <c r="AA14" s="1" t="s">
        <v>118</v>
      </c>
      <c r="AB14" s="28" t="s">
        <v>341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50</v>
      </c>
      <c r="E15" s="27">
        <v>31</v>
      </c>
      <c r="F15" s="27">
        <v>2</v>
      </c>
      <c r="G15" s="27">
        <v>4</v>
      </c>
      <c r="H15" s="27"/>
      <c r="I15" s="27"/>
      <c r="J15" s="27">
        <v>4</v>
      </c>
      <c r="K15" s="27">
        <v>5</v>
      </c>
      <c r="L15" s="87"/>
      <c r="M15" s="27">
        <v>9</v>
      </c>
      <c r="N15" s="27">
        <f t="shared" si="0"/>
        <v>9</v>
      </c>
      <c r="O15" s="39">
        <v>1</v>
      </c>
      <c r="P15" s="39">
        <v>5</v>
      </c>
      <c r="Q15" s="88"/>
      <c r="R15" s="88"/>
      <c r="S15" s="88"/>
      <c r="T15" s="39">
        <f t="shared" si="1"/>
        <v>8</v>
      </c>
      <c r="U15" s="40">
        <f t="shared" si="2"/>
        <v>0.61290322580645162</v>
      </c>
      <c r="V15" s="22">
        <v>495</v>
      </c>
      <c r="W15" s="22" t="s">
        <v>81</v>
      </c>
      <c r="X15" s="22" t="s">
        <v>87</v>
      </c>
      <c r="Y15" s="74">
        <v>1238</v>
      </c>
      <c r="Z15" s="41"/>
      <c r="AA15" s="1" t="s">
        <v>118</v>
      </c>
      <c r="AB15" s="28" t="s">
        <v>341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43</v>
      </c>
      <c r="E16" s="27">
        <v>30</v>
      </c>
      <c r="F16" s="27">
        <v>4</v>
      </c>
      <c r="G16" s="27">
        <v>13</v>
      </c>
      <c r="H16" s="27"/>
      <c r="I16" s="27"/>
      <c r="J16" s="27">
        <v>0</v>
      </c>
      <c r="K16" s="27">
        <v>0</v>
      </c>
      <c r="L16" s="87"/>
      <c r="M16" s="27">
        <v>10</v>
      </c>
      <c r="N16" s="27">
        <f t="shared" si="0"/>
        <v>10</v>
      </c>
      <c r="O16" s="39">
        <v>4</v>
      </c>
      <c r="P16" s="39">
        <v>1</v>
      </c>
      <c r="Q16" s="88"/>
      <c r="R16" s="88"/>
      <c r="S16" s="88"/>
      <c r="T16" s="39">
        <f t="shared" si="1"/>
        <v>8</v>
      </c>
      <c r="U16" s="40">
        <f t="shared" si="2"/>
        <v>0.8666666666666667</v>
      </c>
      <c r="V16" s="22">
        <v>495</v>
      </c>
      <c r="W16" s="22" t="s">
        <v>81</v>
      </c>
      <c r="X16" s="22" t="s">
        <v>87</v>
      </c>
      <c r="Y16" s="74">
        <v>1238</v>
      </c>
      <c r="Z16" s="41"/>
      <c r="AA16" s="1" t="s">
        <v>118</v>
      </c>
      <c r="AB16" s="28" t="s">
        <v>341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10</v>
      </c>
      <c r="E17" s="27">
        <v>20</v>
      </c>
      <c r="F17" s="27">
        <v>3</v>
      </c>
      <c r="G17" s="27">
        <v>9</v>
      </c>
      <c r="H17" s="27"/>
      <c r="I17" s="27"/>
      <c r="J17" s="27">
        <v>1</v>
      </c>
      <c r="K17" s="27">
        <v>4</v>
      </c>
      <c r="L17" s="87"/>
      <c r="M17" s="27">
        <v>1</v>
      </c>
      <c r="N17" s="27">
        <f t="shared" si="0"/>
        <v>1</v>
      </c>
      <c r="O17" s="39">
        <v>6</v>
      </c>
      <c r="P17" s="39">
        <v>1</v>
      </c>
      <c r="Q17" s="39">
        <v>3</v>
      </c>
      <c r="R17" s="88"/>
      <c r="S17" s="88"/>
      <c r="T17" s="39">
        <f t="shared" si="1"/>
        <v>7</v>
      </c>
      <c r="U17" s="40">
        <f t="shared" si="2"/>
        <v>1.1499999999999999</v>
      </c>
      <c r="V17" s="22">
        <v>495</v>
      </c>
      <c r="W17" s="22" t="s">
        <v>81</v>
      </c>
      <c r="X17" s="22" t="s">
        <v>87</v>
      </c>
      <c r="Y17" s="74">
        <v>1238</v>
      </c>
      <c r="Z17" s="41"/>
      <c r="AA17" s="1" t="s">
        <v>118</v>
      </c>
      <c r="AB17" s="28" t="s">
        <v>341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33</v>
      </c>
      <c r="E18" s="27">
        <v>32</v>
      </c>
      <c r="F18" s="27">
        <v>9</v>
      </c>
      <c r="G18" s="27">
        <v>18</v>
      </c>
      <c r="H18" s="27"/>
      <c r="I18" s="27"/>
      <c r="J18" s="27">
        <v>4</v>
      </c>
      <c r="K18" s="27">
        <v>4</v>
      </c>
      <c r="L18" s="87"/>
      <c r="M18" s="27">
        <v>4</v>
      </c>
      <c r="N18" s="27">
        <f t="shared" si="0"/>
        <v>4</v>
      </c>
      <c r="O18" s="39">
        <v>3</v>
      </c>
      <c r="P18" s="39">
        <v>1</v>
      </c>
      <c r="Q18" s="88"/>
      <c r="R18" s="88"/>
      <c r="S18" s="88"/>
      <c r="T18" s="39">
        <f t="shared" si="1"/>
        <v>22</v>
      </c>
      <c r="U18" s="40">
        <f t="shared" si="2"/>
        <v>1</v>
      </c>
      <c r="V18" s="22">
        <v>495</v>
      </c>
      <c r="W18" s="22" t="s">
        <v>81</v>
      </c>
      <c r="X18" s="22" t="s">
        <v>87</v>
      </c>
      <c r="Y18" s="74">
        <v>1238</v>
      </c>
      <c r="Z18" s="41"/>
      <c r="AA18" s="1" t="s">
        <v>118</v>
      </c>
      <c r="AB18" s="28" t="s">
        <v>341</v>
      </c>
    </row>
    <row r="19" spans="1:28" x14ac:dyDescent="0.3">
      <c r="A19" s="1" t="s">
        <v>63</v>
      </c>
      <c r="B19" s="1" t="s">
        <v>46</v>
      </c>
      <c r="C19" s="27" t="s">
        <v>122</v>
      </c>
      <c r="D19" s="38">
        <v>40</v>
      </c>
      <c r="E19" s="27">
        <v>17</v>
      </c>
      <c r="F19" s="27">
        <v>2</v>
      </c>
      <c r="G19" s="27">
        <v>6</v>
      </c>
      <c r="H19" s="27"/>
      <c r="I19" s="27"/>
      <c r="J19" s="27">
        <v>0</v>
      </c>
      <c r="K19" s="27">
        <v>0</v>
      </c>
      <c r="L19" s="87"/>
      <c r="M19" s="27">
        <v>4</v>
      </c>
      <c r="N19" s="27">
        <f t="shared" si="0"/>
        <v>4</v>
      </c>
      <c r="O19" s="39">
        <v>0</v>
      </c>
      <c r="P19" s="39">
        <v>3</v>
      </c>
      <c r="Q19" s="88"/>
      <c r="R19" s="88"/>
      <c r="S19" s="88"/>
      <c r="T19" s="39">
        <f t="shared" si="1"/>
        <v>4</v>
      </c>
      <c r="U19" s="40">
        <f t="shared" si="2"/>
        <v>0.47058823529411764</v>
      </c>
      <c r="V19" s="22">
        <v>495</v>
      </c>
      <c r="W19" s="22" t="s">
        <v>81</v>
      </c>
      <c r="X19" s="22" t="s">
        <v>87</v>
      </c>
      <c r="Y19" s="74">
        <v>1238</v>
      </c>
      <c r="Z19" s="41"/>
      <c r="AA19" s="1" t="s">
        <v>118</v>
      </c>
      <c r="AB19" s="28" t="s">
        <v>341</v>
      </c>
    </row>
    <row r="20" spans="1:28" x14ac:dyDescent="0.3">
      <c r="A20" s="1" t="s">
        <v>63</v>
      </c>
      <c r="B20" s="1" t="s">
        <v>46</v>
      </c>
      <c r="C20" s="27" t="s">
        <v>136</v>
      </c>
      <c r="D20" s="38">
        <v>11</v>
      </c>
      <c r="E20" s="27" t="s">
        <v>395</v>
      </c>
      <c r="F20" s="27"/>
      <c r="G20" s="27"/>
      <c r="H20" s="27"/>
      <c r="I20" s="27"/>
      <c r="J20" s="27"/>
      <c r="K20" s="27"/>
      <c r="L20" s="87"/>
      <c r="M20" s="27"/>
      <c r="N20" s="27"/>
      <c r="O20" s="39"/>
      <c r="P20" s="39"/>
      <c r="Q20" s="88"/>
      <c r="R20" s="88"/>
      <c r="S20" s="88"/>
      <c r="T20" s="39"/>
      <c r="U20" s="40" t="str">
        <f t="shared" si="2"/>
        <v/>
      </c>
      <c r="V20" s="22">
        <v>495</v>
      </c>
      <c r="W20" s="22" t="s">
        <v>81</v>
      </c>
      <c r="X20" s="22" t="s">
        <v>87</v>
      </c>
      <c r="Y20" s="74">
        <v>1238</v>
      </c>
      <c r="Z20" s="41"/>
      <c r="AA20" s="1" t="s">
        <v>118</v>
      </c>
      <c r="AB20" s="28" t="s">
        <v>341</v>
      </c>
    </row>
    <row r="21" spans="1:28" x14ac:dyDescent="0.3">
      <c r="A21" s="1" t="s">
        <v>63</v>
      </c>
      <c r="B21" s="1" t="s">
        <v>46</v>
      </c>
      <c r="C21" s="27" t="s">
        <v>123</v>
      </c>
      <c r="D21" s="38">
        <v>24</v>
      </c>
      <c r="E21" s="27">
        <v>22</v>
      </c>
      <c r="F21" s="27">
        <v>0</v>
      </c>
      <c r="G21" s="27">
        <v>1</v>
      </c>
      <c r="H21" s="27"/>
      <c r="I21" s="27"/>
      <c r="J21" s="27">
        <v>1</v>
      </c>
      <c r="K21" s="27">
        <v>2</v>
      </c>
      <c r="L21" s="87"/>
      <c r="M21" s="27">
        <v>2</v>
      </c>
      <c r="N21" s="27">
        <f>SUM(L21:M21)</f>
        <v>2</v>
      </c>
      <c r="O21" s="39">
        <v>1</v>
      </c>
      <c r="P21" s="55">
        <v>6</v>
      </c>
      <c r="Q21" s="88"/>
      <c r="R21" s="88"/>
      <c r="S21" s="88"/>
      <c r="T21" s="39">
        <f>(H21*3)+((F21-H21)*2)+J21</f>
        <v>1</v>
      </c>
      <c r="U21" s="40">
        <f t="shared" si="2"/>
        <v>0.22727272727272727</v>
      </c>
      <c r="V21" s="22">
        <v>495</v>
      </c>
      <c r="W21" s="22" t="s">
        <v>81</v>
      </c>
      <c r="X21" s="22" t="s">
        <v>87</v>
      </c>
      <c r="Y21" s="74">
        <v>1238</v>
      </c>
      <c r="Z21" s="41"/>
      <c r="AA21" s="1" t="s">
        <v>118</v>
      </c>
      <c r="AB21" s="28" t="s">
        <v>341</v>
      </c>
    </row>
    <row r="22" spans="1:28" x14ac:dyDescent="0.3">
      <c r="A22" s="1" t="s">
        <v>63</v>
      </c>
      <c r="B22" s="1" t="s">
        <v>46</v>
      </c>
      <c r="C22" s="27" t="s">
        <v>55</v>
      </c>
      <c r="D22" s="38">
        <v>1</v>
      </c>
      <c r="E22" s="27">
        <v>35</v>
      </c>
      <c r="F22" s="27">
        <v>6</v>
      </c>
      <c r="G22" s="27">
        <v>11</v>
      </c>
      <c r="H22" s="27"/>
      <c r="I22" s="27"/>
      <c r="J22" s="27">
        <v>3</v>
      </c>
      <c r="K22" s="27">
        <v>3</v>
      </c>
      <c r="L22" s="87"/>
      <c r="M22" s="27">
        <v>4</v>
      </c>
      <c r="N22" s="27">
        <f>SUM(L22:M22)</f>
        <v>4</v>
      </c>
      <c r="O22" s="39">
        <v>4</v>
      </c>
      <c r="P22" s="39">
        <v>0</v>
      </c>
      <c r="Q22" s="39">
        <v>2</v>
      </c>
      <c r="R22" s="88"/>
      <c r="S22" s="88"/>
      <c r="T22" s="39">
        <f>(H22*3)+((F22-H22)*2)+J22</f>
        <v>15</v>
      </c>
      <c r="U22" s="40">
        <f t="shared" si="2"/>
        <v>0.82857142857142863</v>
      </c>
      <c r="V22" s="22">
        <v>495</v>
      </c>
      <c r="W22" s="22" t="s">
        <v>81</v>
      </c>
      <c r="X22" s="22" t="s">
        <v>87</v>
      </c>
      <c r="Y22" s="74">
        <v>1238</v>
      </c>
      <c r="Z22" s="41"/>
      <c r="AA22" s="1" t="s">
        <v>118</v>
      </c>
      <c r="AB22" s="28" t="s">
        <v>341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5">
        <v>4</v>
      </c>
      <c r="R23" s="55">
        <v>20</v>
      </c>
      <c r="S23" s="42"/>
      <c r="T23" s="42"/>
      <c r="U23" s="40" t="str">
        <f>_xlfn.IFNA("",((T23+Q23+N23-R23)+(O23*2))/E23)</f>
        <v/>
      </c>
      <c r="V23" s="22">
        <v>495</v>
      </c>
      <c r="W23" s="22" t="s">
        <v>81</v>
      </c>
      <c r="X23" s="22" t="s">
        <v>87</v>
      </c>
      <c r="Y23" s="74">
        <v>1238</v>
      </c>
      <c r="Z23" s="41"/>
      <c r="AA23" s="1" t="s">
        <v>118</v>
      </c>
      <c r="AB23" s="28" t="s">
        <v>341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38</v>
      </c>
      <c r="G24" s="44">
        <f t="shared" si="3"/>
        <v>86</v>
      </c>
      <c r="H24" s="44">
        <f t="shared" si="3"/>
        <v>0</v>
      </c>
      <c r="I24" s="44">
        <f t="shared" si="3"/>
        <v>0</v>
      </c>
      <c r="J24" s="44">
        <f t="shared" si="3"/>
        <v>17</v>
      </c>
      <c r="K24" s="44">
        <f t="shared" si="3"/>
        <v>24</v>
      </c>
      <c r="L24" s="44">
        <f t="shared" si="3"/>
        <v>0</v>
      </c>
      <c r="M24" s="44">
        <f t="shared" si="3"/>
        <v>47</v>
      </c>
      <c r="N24" s="44">
        <f t="shared" si="3"/>
        <v>47</v>
      </c>
      <c r="O24" s="44">
        <f t="shared" si="3"/>
        <v>21</v>
      </c>
      <c r="P24" s="44">
        <f t="shared" si="3"/>
        <v>20</v>
      </c>
      <c r="Q24" s="44">
        <f t="shared" si="3"/>
        <v>14</v>
      </c>
      <c r="R24" s="44">
        <f t="shared" si="3"/>
        <v>20</v>
      </c>
      <c r="S24" s="44">
        <f t="shared" si="3"/>
        <v>0</v>
      </c>
      <c r="T24" s="44">
        <f t="shared" si="3"/>
        <v>93</v>
      </c>
      <c r="U24" s="45">
        <f>((T24+Q24+N24-R24)+(O24*2))/E24</f>
        <v>0.73333333333333328</v>
      </c>
      <c r="V24" s="46">
        <v>495</v>
      </c>
      <c r="W24" s="46" t="s">
        <v>81</v>
      </c>
      <c r="X24" s="46" t="s">
        <v>87</v>
      </c>
      <c r="Y24" s="75">
        <v>1238</v>
      </c>
      <c r="Z24" s="47"/>
      <c r="AA24" s="43" t="s">
        <v>118</v>
      </c>
      <c r="AB24" s="81" t="s">
        <v>341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0.44186046511627908</v>
      </c>
      <c r="H25" s="27"/>
      <c r="I25" s="1"/>
      <c r="J25" s="48" t="s">
        <v>42</v>
      </c>
      <c r="K25" s="50">
        <f>J24/K24</f>
        <v>0.70833333333333337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202</v>
      </c>
      <c r="D35" s="38">
        <v>32</v>
      </c>
      <c r="E35" s="27">
        <v>25</v>
      </c>
      <c r="F35" s="27">
        <v>1</v>
      </c>
      <c r="G35" s="27">
        <v>7</v>
      </c>
      <c r="H35" s="27"/>
      <c r="I35" s="27"/>
      <c r="J35" s="27">
        <v>2</v>
      </c>
      <c r="K35" s="27">
        <v>2</v>
      </c>
      <c r="L35" s="87"/>
      <c r="M35" s="27">
        <v>13</v>
      </c>
      <c r="N35" s="27">
        <f>SUM(L35:M35)</f>
        <v>13</v>
      </c>
      <c r="O35" s="27">
        <v>2</v>
      </c>
      <c r="P35" s="39">
        <v>2</v>
      </c>
      <c r="Q35" s="87"/>
      <c r="R35" s="87"/>
      <c r="S35" s="87"/>
      <c r="T35" s="27">
        <f>+(F35*2)+J35</f>
        <v>4</v>
      </c>
      <c r="U35" s="40">
        <f>IFERROR(((T35+Q35+N35-R35)+(O35*2))/E35,"")</f>
        <v>0.84</v>
      </c>
      <c r="V35" s="22">
        <v>495</v>
      </c>
      <c r="W35" s="22" t="s">
        <v>86</v>
      </c>
      <c r="X35" s="22" t="s">
        <v>82</v>
      </c>
      <c r="Y35" s="74">
        <v>1238</v>
      </c>
      <c r="Z35" s="41"/>
      <c r="AA35" s="1" t="s">
        <v>342</v>
      </c>
      <c r="AB35" s="28" t="s">
        <v>343</v>
      </c>
    </row>
    <row r="36" spans="1:28" x14ac:dyDescent="0.3">
      <c r="A36" s="1" t="s">
        <v>46</v>
      </c>
      <c r="B36" s="1" t="s">
        <v>63</v>
      </c>
      <c r="C36" s="27" t="s">
        <v>203</v>
      </c>
      <c r="D36" s="38">
        <v>10</v>
      </c>
      <c r="E36" s="27">
        <v>33</v>
      </c>
      <c r="F36" s="27">
        <v>5</v>
      </c>
      <c r="G36" s="27">
        <v>9</v>
      </c>
      <c r="H36" s="27"/>
      <c r="I36" s="27"/>
      <c r="J36" s="27">
        <v>2</v>
      </c>
      <c r="K36" s="27">
        <v>2</v>
      </c>
      <c r="L36" s="87"/>
      <c r="M36" s="27">
        <v>3</v>
      </c>
      <c r="N36" s="27">
        <f t="shared" ref="N36:N41" si="4">SUM(L36:M36)</f>
        <v>3</v>
      </c>
      <c r="O36" s="39">
        <v>1</v>
      </c>
      <c r="P36" s="39">
        <v>1</v>
      </c>
      <c r="Q36" s="39">
        <v>1</v>
      </c>
      <c r="R36" s="88"/>
      <c r="S36" s="88"/>
      <c r="T36" s="27">
        <f t="shared" ref="T36:T44" si="5">+(F36*2)+J36</f>
        <v>12</v>
      </c>
      <c r="U36" s="40">
        <f t="shared" ref="U36:U44" si="6">IFERROR(((T36+Q36+N36-R36)+(O36*2))/E36,"")</f>
        <v>0.54545454545454541</v>
      </c>
      <c r="V36" s="22">
        <v>495</v>
      </c>
      <c r="W36" s="22" t="s">
        <v>86</v>
      </c>
      <c r="X36" s="22" t="s">
        <v>82</v>
      </c>
      <c r="Y36" s="74">
        <v>1238</v>
      </c>
      <c r="Z36" s="41"/>
      <c r="AA36" s="1" t="s">
        <v>342</v>
      </c>
      <c r="AB36" s="28" t="s">
        <v>343</v>
      </c>
    </row>
    <row r="37" spans="1:28" x14ac:dyDescent="0.3">
      <c r="A37" s="1" t="s">
        <v>46</v>
      </c>
      <c r="B37" s="1" t="s">
        <v>63</v>
      </c>
      <c r="C37" s="27" t="s">
        <v>204</v>
      </c>
      <c r="D37" s="38">
        <v>44</v>
      </c>
      <c r="E37" s="27">
        <v>22</v>
      </c>
      <c r="F37" s="27">
        <v>3</v>
      </c>
      <c r="G37" s="27">
        <v>8</v>
      </c>
      <c r="H37" s="27"/>
      <c r="I37" s="27"/>
      <c r="J37" s="27">
        <v>0</v>
      </c>
      <c r="K37" s="27">
        <v>0</v>
      </c>
      <c r="L37" s="87"/>
      <c r="M37" s="27">
        <v>1</v>
      </c>
      <c r="N37" s="27">
        <f t="shared" si="4"/>
        <v>1</v>
      </c>
      <c r="O37" s="39">
        <v>2</v>
      </c>
      <c r="P37" s="39">
        <v>2</v>
      </c>
      <c r="Q37" s="88"/>
      <c r="R37" s="88"/>
      <c r="S37" s="88"/>
      <c r="T37" s="27">
        <f t="shared" si="5"/>
        <v>6</v>
      </c>
      <c r="U37" s="40">
        <f t="shared" si="6"/>
        <v>0.5</v>
      </c>
      <c r="V37" s="22">
        <v>495</v>
      </c>
      <c r="W37" s="22" t="s">
        <v>86</v>
      </c>
      <c r="X37" s="22" t="s">
        <v>82</v>
      </c>
      <c r="Y37" s="74">
        <v>1238</v>
      </c>
      <c r="Z37" s="41"/>
      <c r="AA37" s="1" t="s">
        <v>342</v>
      </c>
      <c r="AB37" s="28" t="s">
        <v>343</v>
      </c>
    </row>
    <row r="38" spans="1:28" x14ac:dyDescent="0.3">
      <c r="A38" s="1" t="s">
        <v>46</v>
      </c>
      <c r="B38" s="1" t="s">
        <v>63</v>
      </c>
      <c r="C38" s="27" t="s">
        <v>205</v>
      </c>
      <c r="D38" s="38">
        <v>30</v>
      </c>
      <c r="E38" s="27">
        <v>33</v>
      </c>
      <c r="F38" s="27">
        <v>5</v>
      </c>
      <c r="G38" s="27">
        <v>8</v>
      </c>
      <c r="H38" s="27"/>
      <c r="I38" s="27"/>
      <c r="J38" s="27">
        <v>0</v>
      </c>
      <c r="K38" s="27">
        <v>0</v>
      </c>
      <c r="L38" s="87"/>
      <c r="M38" s="27">
        <v>8</v>
      </c>
      <c r="N38" s="27">
        <f t="shared" si="4"/>
        <v>8</v>
      </c>
      <c r="O38" s="39">
        <v>2</v>
      </c>
      <c r="P38" s="39">
        <v>4</v>
      </c>
      <c r="Q38" s="39">
        <v>3</v>
      </c>
      <c r="R38" s="88"/>
      <c r="S38" s="88"/>
      <c r="T38" s="27">
        <f t="shared" si="5"/>
        <v>10</v>
      </c>
      <c r="U38" s="40">
        <f t="shared" si="6"/>
        <v>0.75757575757575757</v>
      </c>
      <c r="V38" s="22">
        <v>495</v>
      </c>
      <c r="W38" s="22" t="s">
        <v>86</v>
      </c>
      <c r="X38" s="22" t="s">
        <v>82</v>
      </c>
      <c r="Y38" s="74">
        <v>1238</v>
      </c>
      <c r="Z38" s="41"/>
      <c r="AA38" s="1" t="s">
        <v>342</v>
      </c>
      <c r="AB38" s="28" t="s">
        <v>343</v>
      </c>
    </row>
    <row r="39" spans="1:28" x14ac:dyDescent="0.3">
      <c r="A39" s="1" t="s">
        <v>46</v>
      </c>
      <c r="B39" s="1" t="s">
        <v>63</v>
      </c>
      <c r="C39" s="27" t="s">
        <v>206</v>
      </c>
      <c r="D39" s="38">
        <v>11</v>
      </c>
      <c r="E39" s="27">
        <v>29</v>
      </c>
      <c r="F39" s="27">
        <v>3</v>
      </c>
      <c r="G39" s="27">
        <v>11</v>
      </c>
      <c r="H39" s="27"/>
      <c r="I39" s="27"/>
      <c r="J39" s="27">
        <v>0</v>
      </c>
      <c r="K39" s="27">
        <v>0</v>
      </c>
      <c r="L39" s="87"/>
      <c r="M39" s="27">
        <v>5</v>
      </c>
      <c r="N39" s="27">
        <f t="shared" si="4"/>
        <v>5</v>
      </c>
      <c r="O39" s="39">
        <v>3</v>
      </c>
      <c r="P39" s="39">
        <v>3</v>
      </c>
      <c r="Q39" s="39">
        <v>5</v>
      </c>
      <c r="R39" s="88"/>
      <c r="S39" s="88"/>
      <c r="T39" s="27">
        <f t="shared" si="5"/>
        <v>6</v>
      </c>
      <c r="U39" s="40">
        <f t="shared" si="6"/>
        <v>0.75862068965517238</v>
      </c>
      <c r="V39" s="22">
        <v>495</v>
      </c>
      <c r="W39" s="22" t="s">
        <v>86</v>
      </c>
      <c r="X39" s="22" t="s">
        <v>82</v>
      </c>
      <c r="Y39" s="74">
        <v>1238</v>
      </c>
      <c r="Z39" s="41"/>
      <c r="AA39" s="1" t="s">
        <v>342</v>
      </c>
      <c r="AB39" s="28" t="s">
        <v>343</v>
      </c>
    </row>
    <row r="40" spans="1:28" x14ac:dyDescent="0.3">
      <c r="A40" s="1" t="s">
        <v>46</v>
      </c>
      <c r="B40" s="1" t="s">
        <v>63</v>
      </c>
      <c r="C40" s="27" t="s">
        <v>208</v>
      </c>
      <c r="D40" s="38">
        <v>31</v>
      </c>
      <c r="E40" s="27">
        <v>8</v>
      </c>
      <c r="F40" s="27">
        <v>2</v>
      </c>
      <c r="G40" s="27">
        <v>4</v>
      </c>
      <c r="H40" s="27"/>
      <c r="I40" s="27"/>
      <c r="J40" s="27">
        <v>1</v>
      </c>
      <c r="K40" s="27">
        <v>5</v>
      </c>
      <c r="L40" s="87"/>
      <c r="M40" s="27">
        <v>2</v>
      </c>
      <c r="N40" s="27">
        <f t="shared" si="4"/>
        <v>2</v>
      </c>
      <c r="O40" s="39">
        <v>2</v>
      </c>
      <c r="P40" s="39">
        <v>0</v>
      </c>
      <c r="Q40" s="88"/>
      <c r="R40" s="88"/>
      <c r="S40" s="88"/>
      <c r="T40" s="27">
        <f t="shared" si="5"/>
        <v>5</v>
      </c>
      <c r="U40" s="40">
        <f t="shared" si="6"/>
        <v>1.375</v>
      </c>
      <c r="V40" s="22">
        <v>495</v>
      </c>
      <c r="W40" s="22" t="s">
        <v>86</v>
      </c>
      <c r="X40" s="22" t="s">
        <v>82</v>
      </c>
      <c r="Y40" s="74">
        <v>1238</v>
      </c>
      <c r="Z40" s="41"/>
      <c r="AA40" s="1" t="s">
        <v>342</v>
      </c>
      <c r="AB40" s="28" t="s">
        <v>343</v>
      </c>
    </row>
    <row r="41" spans="1:28" x14ac:dyDescent="0.3">
      <c r="A41" s="1" t="s">
        <v>46</v>
      </c>
      <c r="B41" s="1" t="s">
        <v>63</v>
      </c>
      <c r="C41" s="27" t="s">
        <v>209</v>
      </c>
      <c r="D41" s="38">
        <v>33</v>
      </c>
      <c r="E41" s="27" t="s">
        <v>395</v>
      </c>
      <c r="F41" s="27"/>
      <c r="G41" s="27"/>
      <c r="H41" s="27"/>
      <c r="I41" s="27"/>
      <c r="J41" s="27"/>
      <c r="K41" s="27"/>
      <c r="L41" s="87"/>
      <c r="M41" s="27"/>
      <c r="N41" s="27">
        <f t="shared" si="4"/>
        <v>0</v>
      </c>
      <c r="O41" s="39"/>
      <c r="P41" s="39"/>
      <c r="Q41" s="88"/>
      <c r="R41" s="88"/>
      <c r="S41" s="88"/>
      <c r="T41" s="27">
        <f t="shared" si="5"/>
        <v>0</v>
      </c>
      <c r="U41" s="40" t="str">
        <f t="shared" si="6"/>
        <v/>
      </c>
      <c r="V41" s="22">
        <v>495</v>
      </c>
      <c r="W41" s="22" t="s">
        <v>86</v>
      </c>
      <c r="X41" s="22" t="s">
        <v>82</v>
      </c>
      <c r="Y41" s="74">
        <v>1238</v>
      </c>
      <c r="Z41" s="41"/>
      <c r="AA41" s="1" t="s">
        <v>342</v>
      </c>
      <c r="AB41" s="28" t="s">
        <v>343</v>
      </c>
    </row>
    <row r="42" spans="1:28" x14ac:dyDescent="0.3">
      <c r="A42" s="1" t="s">
        <v>46</v>
      </c>
      <c r="B42" s="1" t="s">
        <v>63</v>
      </c>
      <c r="C42" s="27" t="s">
        <v>57</v>
      </c>
      <c r="D42" s="38">
        <v>34</v>
      </c>
      <c r="E42" s="27">
        <v>11</v>
      </c>
      <c r="F42" s="27">
        <v>1</v>
      </c>
      <c r="G42" s="27">
        <v>5</v>
      </c>
      <c r="H42" s="27"/>
      <c r="I42" s="27"/>
      <c r="J42" s="27">
        <v>0</v>
      </c>
      <c r="K42" s="27">
        <v>0</v>
      </c>
      <c r="L42" s="87"/>
      <c r="M42" s="27">
        <v>2</v>
      </c>
      <c r="N42" s="27">
        <f>SUM(L42:M42)</f>
        <v>2</v>
      </c>
      <c r="O42" s="39">
        <v>0</v>
      </c>
      <c r="P42" s="39">
        <v>1</v>
      </c>
      <c r="Q42" s="88"/>
      <c r="R42" s="88"/>
      <c r="S42" s="88"/>
      <c r="T42" s="27">
        <f t="shared" si="5"/>
        <v>2</v>
      </c>
      <c r="U42" s="40">
        <f t="shared" si="6"/>
        <v>0.36363636363636365</v>
      </c>
      <c r="V42" s="22">
        <v>495</v>
      </c>
      <c r="W42" s="22" t="s">
        <v>86</v>
      </c>
      <c r="X42" s="22" t="s">
        <v>82</v>
      </c>
      <c r="Y42" s="74">
        <v>1238</v>
      </c>
      <c r="Z42" s="41"/>
      <c r="AA42" s="1" t="s">
        <v>342</v>
      </c>
      <c r="AB42" s="28" t="s">
        <v>343</v>
      </c>
    </row>
    <row r="43" spans="1:28" x14ac:dyDescent="0.3">
      <c r="A43" s="1" t="s">
        <v>46</v>
      </c>
      <c r="B43" s="1" t="s">
        <v>63</v>
      </c>
      <c r="C43" s="27" t="s">
        <v>210</v>
      </c>
      <c r="D43" s="38">
        <v>23</v>
      </c>
      <c r="E43" s="27">
        <v>36</v>
      </c>
      <c r="F43" s="27">
        <v>9</v>
      </c>
      <c r="G43" s="27">
        <v>18</v>
      </c>
      <c r="H43" s="27"/>
      <c r="I43" s="27"/>
      <c r="J43" s="27">
        <v>2</v>
      </c>
      <c r="K43" s="27">
        <v>3</v>
      </c>
      <c r="L43" s="87"/>
      <c r="M43" s="27">
        <v>9</v>
      </c>
      <c r="N43" s="27">
        <f>SUM(L43:M43)</f>
        <v>9</v>
      </c>
      <c r="O43" s="39">
        <v>1</v>
      </c>
      <c r="P43" s="39">
        <v>4</v>
      </c>
      <c r="Q43" s="39">
        <v>7</v>
      </c>
      <c r="R43" s="88"/>
      <c r="S43" s="88"/>
      <c r="T43" s="27">
        <f t="shared" si="5"/>
        <v>20</v>
      </c>
      <c r="U43" s="40">
        <f t="shared" si="6"/>
        <v>1.0555555555555556</v>
      </c>
      <c r="V43" s="22">
        <v>495</v>
      </c>
      <c r="W43" s="22" t="s">
        <v>86</v>
      </c>
      <c r="X43" s="22" t="s">
        <v>82</v>
      </c>
      <c r="Y43" s="74">
        <v>1238</v>
      </c>
      <c r="Z43" s="41"/>
      <c r="AA43" s="1" t="s">
        <v>342</v>
      </c>
      <c r="AB43" s="28" t="s">
        <v>343</v>
      </c>
    </row>
    <row r="44" spans="1:28" x14ac:dyDescent="0.3">
      <c r="A44" s="1" t="s">
        <v>46</v>
      </c>
      <c r="B44" s="1" t="s">
        <v>63</v>
      </c>
      <c r="C44" s="27" t="s">
        <v>211</v>
      </c>
      <c r="D44" s="38">
        <v>22</v>
      </c>
      <c r="E44" s="27">
        <v>43</v>
      </c>
      <c r="F44" s="27">
        <v>5</v>
      </c>
      <c r="G44" s="27">
        <v>10</v>
      </c>
      <c r="H44" s="27"/>
      <c r="I44" s="27"/>
      <c r="J44" s="27">
        <v>6</v>
      </c>
      <c r="K44" s="27">
        <v>9</v>
      </c>
      <c r="L44" s="87"/>
      <c r="M44" s="27">
        <v>11</v>
      </c>
      <c r="N44" s="27">
        <f>SUM(L44:M44)</f>
        <v>11</v>
      </c>
      <c r="O44" s="39">
        <v>1</v>
      </c>
      <c r="P44" s="39">
        <v>3</v>
      </c>
      <c r="Q44" s="88"/>
      <c r="R44" s="88"/>
      <c r="S44" s="88"/>
      <c r="T44" s="27">
        <f t="shared" si="5"/>
        <v>16</v>
      </c>
      <c r="U44" s="40">
        <f t="shared" si="6"/>
        <v>0.67441860465116277</v>
      </c>
      <c r="V44" s="22">
        <v>495</v>
      </c>
      <c r="W44" s="22" t="s">
        <v>86</v>
      </c>
      <c r="X44" s="22" t="s">
        <v>82</v>
      </c>
      <c r="Y44" s="74">
        <v>1238</v>
      </c>
      <c r="Z44" s="41"/>
      <c r="AA44" s="1" t="s">
        <v>342</v>
      </c>
      <c r="AB44" s="28" t="s">
        <v>343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27</v>
      </c>
      <c r="S45" s="42"/>
      <c r="T45" s="27"/>
      <c r="U45" s="40" t="str">
        <f>_xlfn.IFNA("",((T45+Q45+N45-R45)+(O45*2))/E45)</f>
        <v/>
      </c>
      <c r="V45" s="22">
        <v>495</v>
      </c>
      <c r="W45" s="22" t="s">
        <v>86</v>
      </c>
      <c r="X45" s="22" t="s">
        <v>82</v>
      </c>
      <c r="Y45" s="74">
        <v>1238</v>
      </c>
      <c r="Z45" s="41"/>
      <c r="AA45" s="1" t="s">
        <v>342</v>
      </c>
      <c r="AB45" s="28" t="s">
        <v>343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34</v>
      </c>
      <c r="G46" s="44">
        <f t="shared" si="7"/>
        <v>80</v>
      </c>
      <c r="H46" s="44">
        <f t="shared" si="7"/>
        <v>0</v>
      </c>
      <c r="I46" s="44">
        <f t="shared" si="7"/>
        <v>0</v>
      </c>
      <c r="J46" s="44">
        <f t="shared" si="7"/>
        <v>13</v>
      </c>
      <c r="K46" s="44">
        <f t="shared" si="7"/>
        <v>21</v>
      </c>
      <c r="L46" s="44">
        <f t="shared" si="7"/>
        <v>0</v>
      </c>
      <c r="M46" s="44">
        <f t="shared" si="7"/>
        <v>54</v>
      </c>
      <c r="N46" s="44">
        <f t="shared" si="7"/>
        <v>54</v>
      </c>
      <c r="O46" s="44">
        <f t="shared" si="7"/>
        <v>14</v>
      </c>
      <c r="P46" s="44">
        <f t="shared" si="7"/>
        <v>20</v>
      </c>
      <c r="Q46" s="44">
        <f t="shared" si="7"/>
        <v>16</v>
      </c>
      <c r="R46" s="44">
        <f t="shared" si="7"/>
        <v>27</v>
      </c>
      <c r="S46" s="44">
        <f t="shared" si="7"/>
        <v>0</v>
      </c>
      <c r="T46" s="44">
        <f t="shared" si="7"/>
        <v>81</v>
      </c>
      <c r="U46" s="45">
        <f>((T46+Q46+N46-R46)+(O46*2))/E46</f>
        <v>0.6333333333333333</v>
      </c>
      <c r="V46" s="46">
        <v>495</v>
      </c>
      <c r="W46" s="46" t="s">
        <v>86</v>
      </c>
      <c r="X46" s="46" t="s">
        <v>82</v>
      </c>
      <c r="Y46" s="75">
        <v>1238</v>
      </c>
      <c r="Z46" s="47"/>
      <c r="AA46" s="43" t="s">
        <v>342</v>
      </c>
      <c r="AB46" s="78" t="s">
        <v>343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0.42499999999999999</v>
      </c>
      <c r="H47" s="27"/>
      <c r="I47" s="1"/>
      <c r="J47" s="48" t="s">
        <v>42</v>
      </c>
      <c r="K47" s="50">
        <f>J46/K46</f>
        <v>0.61904761904761907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A119-031A-4BB6-B6B8-9889DE93B55C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344</v>
      </c>
      <c r="K4" s="16" t="s">
        <v>45</v>
      </c>
      <c r="L4" s="17"/>
      <c r="M4" s="18"/>
      <c r="N4" s="19">
        <v>22</v>
      </c>
      <c r="O4" s="19">
        <v>18</v>
      </c>
      <c r="P4" s="19">
        <v>19</v>
      </c>
      <c r="Q4" s="19">
        <v>35</v>
      </c>
      <c r="R4" s="20"/>
      <c r="S4" s="21">
        <f>SUM(N4:R4)</f>
        <v>94</v>
      </c>
      <c r="T4" s="22">
        <v>499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345</v>
      </c>
      <c r="K5" s="16" t="s">
        <v>62</v>
      </c>
      <c r="L5" s="17"/>
      <c r="M5" s="18"/>
      <c r="N5" s="19">
        <v>21</v>
      </c>
      <c r="O5" s="19">
        <v>27</v>
      </c>
      <c r="P5" s="19">
        <v>27</v>
      </c>
      <c r="Q5" s="19">
        <v>21</v>
      </c>
      <c r="R5" s="20"/>
      <c r="S5" s="21">
        <f>SUM(N5:R5)</f>
        <v>96</v>
      </c>
      <c r="T5" s="22">
        <v>499</v>
      </c>
      <c r="U5" s="1"/>
      <c r="V5" s="1"/>
      <c r="W5" s="1"/>
    </row>
    <row r="6" spans="1:28" x14ac:dyDescent="0.3">
      <c r="C6" s="69">
        <v>2067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132</v>
      </c>
      <c r="D7" s="7" t="s">
        <v>8</v>
      </c>
      <c r="G7" s="1"/>
      <c r="S7" s="1"/>
      <c r="T7" s="25" t="s">
        <v>9</v>
      </c>
      <c r="U7" s="1"/>
      <c r="V7" s="26">
        <v>499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9.1666666666666674E-2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117</v>
      </c>
      <c r="D13" s="38">
        <v>44</v>
      </c>
      <c r="E13" s="27">
        <v>36</v>
      </c>
      <c r="F13" s="27">
        <v>8</v>
      </c>
      <c r="G13" s="27">
        <v>22</v>
      </c>
      <c r="H13" s="27"/>
      <c r="I13" s="27"/>
      <c r="J13" s="27">
        <v>0</v>
      </c>
      <c r="K13" s="27">
        <v>0</v>
      </c>
      <c r="L13" s="87"/>
      <c r="M13" s="27">
        <v>4</v>
      </c>
      <c r="N13" s="27">
        <f>SUM(L13:M13)</f>
        <v>4</v>
      </c>
      <c r="O13" s="27">
        <v>3</v>
      </c>
      <c r="P13" s="39">
        <v>3</v>
      </c>
      <c r="Q13" s="27">
        <v>1</v>
      </c>
      <c r="R13" s="87"/>
      <c r="S13" s="87"/>
      <c r="T13" s="27">
        <f>(H13*3)+((F13-H13)*2)+J13</f>
        <v>16</v>
      </c>
      <c r="U13" s="40">
        <f>IFERROR(((T13+Q13+N13-R13)+(O13*2))/E13,"")</f>
        <v>0.75</v>
      </c>
      <c r="V13" s="22">
        <v>499</v>
      </c>
      <c r="W13" s="22" t="s">
        <v>81</v>
      </c>
      <c r="X13" s="22" t="s">
        <v>82</v>
      </c>
      <c r="Y13" s="74">
        <v>2067</v>
      </c>
      <c r="Z13" s="41"/>
      <c r="AA13" s="1" t="s">
        <v>118</v>
      </c>
      <c r="AB13" s="28" t="s">
        <v>346</v>
      </c>
    </row>
    <row r="14" spans="1:28" x14ac:dyDescent="0.3">
      <c r="A14" s="1" t="s">
        <v>61</v>
      </c>
      <c r="B14" s="1" t="s">
        <v>46</v>
      </c>
      <c r="C14" s="27" t="s">
        <v>120</v>
      </c>
      <c r="D14" s="38">
        <v>51</v>
      </c>
      <c r="E14" s="27">
        <v>12</v>
      </c>
      <c r="F14" s="27">
        <v>0</v>
      </c>
      <c r="G14" s="27">
        <v>2</v>
      </c>
      <c r="H14" s="27"/>
      <c r="I14" s="27"/>
      <c r="J14" s="27">
        <v>0</v>
      </c>
      <c r="K14" s="27">
        <v>0</v>
      </c>
      <c r="L14" s="87"/>
      <c r="M14" s="27">
        <v>4</v>
      </c>
      <c r="N14" s="27">
        <f t="shared" ref="N14:N19" si="0">SUM(L14:M14)</f>
        <v>4</v>
      </c>
      <c r="O14" s="39">
        <v>0</v>
      </c>
      <c r="P14" s="39">
        <v>0</v>
      </c>
      <c r="Q14" s="39">
        <v>1</v>
      </c>
      <c r="R14" s="88"/>
      <c r="S14" s="88"/>
      <c r="T14" s="39">
        <f t="shared" ref="T14:T19" si="1">(H14*3)+((F14-H14)*2)+J14</f>
        <v>0</v>
      </c>
      <c r="U14" s="40">
        <f t="shared" ref="U14:U22" si="2">IFERROR(((T14+Q14+N14-R14)+(O14*2))/E14,"")</f>
        <v>0.41666666666666669</v>
      </c>
      <c r="V14" s="22">
        <v>499</v>
      </c>
      <c r="W14" s="22" t="s">
        <v>81</v>
      </c>
      <c r="X14" s="22" t="s">
        <v>82</v>
      </c>
      <c r="Y14" s="74">
        <v>2067</v>
      </c>
      <c r="Z14" s="41"/>
      <c r="AA14" s="1" t="s">
        <v>118</v>
      </c>
      <c r="AB14" s="28" t="s">
        <v>346</v>
      </c>
    </row>
    <row r="15" spans="1:28" x14ac:dyDescent="0.3">
      <c r="A15" s="1" t="s">
        <v>61</v>
      </c>
      <c r="B15" s="1" t="s">
        <v>46</v>
      </c>
      <c r="C15" s="27" t="s">
        <v>47</v>
      </c>
      <c r="D15" s="38">
        <v>50</v>
      </c>
      <c r="E15" s="27">
        <v>27</v>
      </c>
      <c r="F15" s="27">
        <v>4</v>
      </c>
      <c r="G15" s="27">
        <v>14</v>
      </c>
      <c r="H15" s="27"/>
      <c r="I15" s="27"/>
      <c r="J15" s="27">
        <v>0</v>
      </c>
      <c r="K15" s="27">
        <v>2</v>
      </c>
      <c r="L15" s="87"/>
      <c r="M15" s="27">
        <v>20</v>
      </c>
      <c r="N15" s="27">
        <f t="shared" si="0"/>
        <v>20</v>
      </c>
      <c r="O15" s="39">
        <v>0</v>
      </c>
      <c r="P15" s="39">
        <v>3</v>
      </c>
      <c r="Q15" s="39"/>
      <c r="R15" s="88"/>
      <c r="S15" s="88"/>
      <c r="T15" s="39">
        <f t="shared" si="1"/>
        <v>8</v>
      </c>
      <c r="U15" s="40">
        <f t="shared" si="2"/>
        <v>1.037037037037037</v>
      </c>
      <c r="V15" s="22">
        <v>499</v>
      </c>
      <c r="W15" s="22" t="s">
        <v>81</v>
      </c>
      <c r="X15" s="22" t="s">
        <v>82</v>
      </c>
      <c r="Y15" s="74">
        <v>2067</v>
      </c>
      <c r="Z15" s="41"/>
      <c r="AA15" s="1" t="s">
        <v>118</v>
      </c>
      <c r="AB15" s="28" t="s">
        <v>346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43</v>
      </c>
      <c r="E16" s="27">
        <v>36</v>
      </c>
      <c r="F16" s="27">
        <v>8</v>
      </c>
      <c r="G16" s="27">
        <v>20</v>
      </c>
      <c r="H16" s="27"/>
      <c r="I16" s="27"/>
      <c r="J16" s="27">
        <v>8</v>
      </c>
      <c r="K16" s="27">
        <v>9</v>
      </c>
      <c r="L16" s="87"/>
      <c r="M16" s="27">
        <v>2</v>
      </c>
      <c r="N16" s="27">
        <f t="shared" si="0"/>
        <v>2</v>
      </c>
      <c r="O16" s="39">
        <v>4</v>
      </c>
      <c r="P16" s="39">
        <v>3</v>
      </c>
      <c r="Q16" s="39">
        <v>2</v>
      </c>
      <c r="R16" s="88"/>
      <c r="S16" s="88"/>
      <c r="T16" s="39">
        <f t="shared" si="1"/>
        <v>24</v>
      </c>
      <c r="U16" s="40">
        <f t="shared" si="2"/>
        <v>1</v>
      </c>
      <c r="V16" s="22">
        <v>499</v>
      </c>
      <c r="W16" s="22" t="s">
        <v>81</v>
      </c>
      <c r="X16" s="22" t="s">
        <v>82</v>
      </c>
      <c r="Y16" s="74">
        <v>2067</v>
      </c>
      <c r="Z16" s="41"/>
      <c r="AA16" s="1" t="s">
        <v>118</v>
      </c>
      <c r="AB16" s="28" t="s">
        <v>346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10</v>
      </c>
      <c r="E17" s="27">
        <v>27</v>
      </c>
      <c r="F17" s="27">
        <v>7</v>
      </c>
      <c r="G17" s="27">
        <v>17</v>
      </c>
      <c r="H17" s="27"/>
      <c r="I17" s="27"/>
      <c r="J17" s="27">
        <v>3</v>
      </c>
      <c r="K17" s="27">
        <v>4</v>
      </c>
      <c r="L17" s="87"/>
      <c r="M17" s="27">
        <v>3</v>
      </c>
      <c r="N17" s="27">
        <f t="shared" si="0"/>
        <v>3</v>
      </c>
      <c r="O17" s="39">
        <v>1</v>
      </c>
      <c r="P17" s="39">
        <v>3</v>
      </c>
      <c r="Q17" s="39">
        <v>2</v>
      </c>
      <c r="R17" s="88"/>
      <c r="S17" s="88"/>
      <c r="T17" s="39">
        <f t="shared" si="1"/>
        <v>17</v>
      </c>
      <c r="U17" s="40">
        <f t="shared" si="2"/>
        <v>0.88888888888888884</v>
      </c>
      <c r="V17" s="22">
        <v>499</v>
      </c>
      <c r="W17" s="22" t="s">
        <v>81</v>
      </c>
      <c r="X17" s="22" t="s">
        <v>82</v>
      </c>
      <c r="Y17" s="74">
        <v>2067</v>
      </c>
      <c r="Z17" s="41"/>
      <c r="AA17" s="1" t="s">
        <v>118</v>
      </c>
      <c r="AB17" s="28" t="s">
        <v>346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33</v>
      </c>
      <c r="E18" s="27">
        <v>36</v>
      </c>
      <c r="F18" s="27">
        <v>5</v>
      </c>
      <c r="G18" s="27">
        <v>14</v>
      </c>
      <c r="H18" s="27"/>
      <c r="I18" s="27"/>
      <c r="J18" s="27">
        <v>0</v>
      </c>
      <c r="K18" s="27">
        <v>1</v>
      </c>
      <c r="L18" s="87"/>
      <c r="M18" s="27">
        <v>3</v>
      </c>
      <c r="N18" s="27">
        <f t="shared" si="0"/>
        <v>3</v>
      </c>
      <c r="O18" s="39">
        <v>6</v>
      </c>
      <c r="P18" s="39">
        <v>4</v>
      </c>
      <c r="Q18" s="39"/>
      <c r="R18" s="88"/>
      <c r="S18" s="88"/>
      <c r="T18" s="39">
        <f t="shared" si="1"/>
        <v>10</v>
      </c>
      <c r="U18" s="40">
        <f t="shared" si="2"/>
        <v>0.69444444444444442</v>
      </c>
      <c r="V18" s="22">
        <v>499</v>
      </c>
      <c r="W18" s="22" t="s">
        <v>81</v>
      </c>
      <c r="X18" s="22" t="s">
        <v>82</v>
      </c>
      <c r="Y18" s="74">
        <v>2067</v>
      </c>
      <c r="Z18" s="41"/>
      <c r="AA18" s="1" t="s">
        <v>118</v>
      </c>
      <c r="AB18" s="28" t="s">
        <v>346</v>
      </c>
    </row>
    <row r="19" spans="1:28" x14ac:dyDescent="0.3">
      <c r="A19" s="1" t="s">
        <v>61</v>
      </c>
      <c r="B19" s="1" t="s">
        <v>46</v>
      </c>
      <c r="C19" s="27" t="s">
        <v>122</v>
      </c>
      <c r="D19" s="38">
        <v>40</v>
      </c>
      <c r="E19" s="27">
        <v>27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87"/>
      <c r="M19" s="27">
        <v>7</v>
      </c>
      <c r="N19" s="27">
        <f t="shared" si="0"/>
        <v>7</v>
      </c>
      <c r="O19" s="39">
        <v>0</v>
      </c>
      <c r="P19" s="39">
        <v>4</v>
      </c>
      <c r="Q19" s="39"/>
      <c r="R19" s="88"/>
      <c r="S19" s="88"/>
      <c r="T19" s="39">
        <f t="shared" si="1"/>
        <v>2</v>
      </c>
      <c r="U19" s="40">
        <f t="shared" si="2"/>
        <v>0.33333333333333331</v>
      </c>
      <c r="V19" s="22">
        <v>499</v>
      </c>
      <c r="W19" s="22" t="s">
        <v>81</v>
      </c>
      <c r="X19" s="22" t="s">
        <v>82</v>
      </c>
      <c r="Y19" s="74">
        <v>2067</v>
      </c>
      <c r="Z19" s="41"/>
      <c r="AA19" s="1" t="s">
        <v>118</v>
      </c>
      <c r="AB19" s="28" t="s">
        <v>346</v>
      </c>
    </row>
    <row r="20" spans="1:28" x14ac:dyDescent="0.3">
      <c r="A20" s="1" t="s">
        <v>61</v>
      </c>
      <c r="B20" s="1" t="s">
        <v>46</v>
      </c>
      <c r="C20" s="27" t="s">
        <v>136</v>
      </c>
      <c r="D20" s="38">
        <v>11</v>
      </c>
      <c r="E20" s="27">
        <v>5</v>
      </c>
      <c r="F20" s="27">
        <v>1</v>
      </c>
      <c r="G20" s="27">
        <v>3</v>
      </c>
      <c r="H20" s="27"/>
      <c r="I20" s="27"/>
      <c r="J20" s="27">
        <v>2</v>
      </c>
      <c r="K20" s="27">
        <v>2</v>
      </c>
      <c r="L20" s="87"/>
      <c r="M20" s="27">
        <v>3</v>
      </c>
      <c r="N20" s="27">
        <f>SUM(L20:M20)</f>
        <v>3</v>
      </c>
      <c r="O20" s="39">
        <v>0</v>
      </c>
      <c r="P20" s="39">
        <v>0</v>
      </c>
      <c r="Q20" s="39"/>
      <c r="R20" s="88"/>
      <c r="S20" s="88"/>
      <c r="T20" s="39">
        <f>(H20*3)+((F20-H20)*2)+J20</f>
        <v>4</v>
      </c>
      <c r="U20" s="40">
        <f t="shared" si="2"/>
        <v>1.4</v>
      </c>
      <c r="V20" s="22">
        <v>499</v>
      </c>
      <c r="W20" s="22" t="s">
        <v>81</v>
      </c>
      <c r="X20" s="22" t="s">
        <v>82</v>
      </c>
      <c r="Y20" s="74">
        <v>2067</v>
      </c>
      <c r="Z20" s="41"/>
      <c r="AA20" s="1" t="s">
        <v>118</v>
      </c>
      <c r="AB20" s="28" t="s">
        <v>346</v>
      </c>
    </row>
    <row r="21" spans="1:28" x14ac:dyDescent="0.3">
      <c r="A21" s="1" t="s">
        <v>61</v>
      </c>
      <c r="B21" s="1" t="s">
        <v>46</v>
      </c>
      <c r="C21" s="27" t="s">
        <v>123</v>
      </c>
      <c r="D21" s="38">
        <v>24</v>
      </c>
      <c r="E21" s="27">
        <v>16</v>
      </c>
      <c r="F21" s="27">
        <v>2</v>
      </c>
      <c r="G21" s="27">
        <v>4</v>
      </c>
      <c r="H21" s="27"/>
      <c r="I21" s="27"/>
      <c r="J21" s="27">
        <v>0</v>
      </c>
      <c r="K21" s="27">
        <v>0</v>
      </c>
      <c r="L21" s="87"/>
      <c r="M21" s="27">
        <v>5</v>
      </c>
      <c r="N21" s="27">
        <f>SUM(L21:M21)</f>
        <v>5</v>
      </c>
      <c r="O21" s="39">
        <v>2</v>
      </c>
      <c r="P21" s="39">
        <v>4</v>
      </c>
      <c r="Q21" s="39">
        <v>1</v>
      </c>
      <c r="R21" s="88"/>
      <c r="S21" s="88"/>
      <c r="T21" s="39">
        <f>(H21*3)+((F21-H21)*2)+J21</f>
        <v>4</v>
      </c>
      <c r="U21" s="40">
        <f t="shared" si="2"/>
        <v>0.875</v>
      </c>
      <c r="V21" s="22">
        <v>499</v>
      </c>
      <c r="W21" s="22" t="s">
        <v>81</v>
      </c>
      <c r="X21" s="22" t="s">
        <v>82</v>
      </c>
      <c r="Y21" s="74">
        <v>2067</v>
      </c>
      <c r="Z21" s="41"/>
      <c r="AA21" s="1" t="s">
        <v>118</v>
      </c>
      <c r="AB21" s="28" t="s">
        <v>346</v>
      </c>
    </row>
    <row r="22" spans="1:28" x14ac:dyDescent="0.3">
      <c r="A22" s="1" t="s">
        <v>61</v>
      </c>
      <c r="B22" s="1" t="s">
        <v>46</v>
      </c>
      <c r="C22" s="27" t="s">
        <v>55</v>
      </c>
      <c r="D22" s="38">
        <v>1</v>
      </c>
      <c r="E22" s="27">
        <v>18</v>
      </c>
      <c r="F22" s="27">
        <v>4</v>
      </c>
      <c r="G22" s="27">
        <v>5</v>
      </c>
      <c r="H22" s="27"/>
      <c r="I22" s="27"/>
      <c r="J22" s="27">
        <v>1</v>
      </c>
      <c r="K22" s="27">
        <v>2</v>
      </c>
      <c r="L22" s="87"/>
      <c r="M22" s="27">
        <v>1</v>
      </c>
      <c r="N22" s="27">
        <f>SUM(L22:M22)</f>
        <v>1</v>
      </c>
      <c r="O22" s="39">
        <v>2</v>
      </c>
      <c r="P22" s="55">
        <v>6</v>
      </c>
      <c r="Q22" s="39">
        <v>1</v>
      </c>
      <c r="R22" s="88"/>
      <c r="S22" s="88"/>
      <c r="T22" s="39">
        <f>(H22*3)+((F22-H22)*2)+J22</f>
        <v>9</v>
      </c>
      <c r="U22" s="40">
        <f t="shared" si="2"/>
        <v>0.83333333333333337</v>
      </c>
      <c r="V22" s="22">
        <v>499</v>
      </c>
      <c r="W22" s="22" t="s">
        <v>81</v>
      </c>
      <c r="X22" s="22" t="s">
        <v>82</v>
      </c>
      <c r="Y22" s="74">
        <v>2067</v>
      </c>
      <c r="Z22" s="41"/>
      <c r="AA22" s="1" t="s">
        <v>118</v>
      </c>
      <c r="AB22" s="28" t="s">
        <v>346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55">
        <v>18</v>
      </c>
      <c r="S23" s="42"/>
      <c r="T23" s="42"/>
      <c r="U23" s="40" t="str">
        <f>_xlfn.IFNA("",((T23+Q23+N23-R23)+(O23*2))/E23)</f>
        <v/>
      </c>
      <c r="V23" s="22">
        <v>499</v>
      </c>
      <c r="W23" s="22" t="s">
        <v>81</v>
      </c>
      <c r="X23" s="22" t="s">
        <v>82</v>
      </c>
      <c r="Y23" s="74">
        <v>2067</v>
      </c>
      <c r="Z23" s="41"/>
      <c r="AA23" s="1" t="s">
        <v>118</v>
      </c>
      <c r="AB23" s="28" t="s">
        <v>346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40</v>
      </c>
      <c r="G24" s="44">
        <f t="shared" si="3"/>
        <v>103</v>
      </c>
      <c r="H24" s="44">
        <f t="shared" si="3"/>
        <v>0</v>
      </c>
      <c r="I24" s="44">
        <f t="shared" si="3"/>
        <v>0</v>
      </c>
      <c r="J24" s="44">
        <f t="shared" si="3"/>
        <v>14</v>
      </c>
      <c r="K24" s="44">
        <f t="shared" si="3"/>
        <v>20</v>
      </c>
      <c r="L24" s="44">
        <f t="shared" si="3"/>
        <v>0</v>
      </c>
      <c r="M24" s="44">
        <f t="shared" si="3"/>
        <v>52</v>
      </c>
      <c r="N24" s="44">
        <f t="shared" si="3"/>
        <v>52</v>
      </c>
      <c r="O24" s="44">
        <f t="shared" si="3"/>
        <v>18</v>
      </c>
      <c r="P24" s="44">
        <f t="shared" si="3"/>
        <v>30</v>
      </c>
      <c r="Q24" s="44">
        <f t="shared" si="3"/>
        <v>8</v>
      </c>
      <c r="R24" s="44">
        <f t="shared" si="3"/>
        <v>18</v>
      </c>
      <c r="S24" s="44">
        <f t="shared" si="3"/>
        <v>0</v>
      </c>
      <c r="T24" s="44">
        <f t="shared" si="3"/>
        <v>94</v>
      </c>
      <c r="U24" s="45">
        <f>((T24+Q24+N24-R24)+(O24*2))/E24</f>
        <v>0.71666666666666667</v>
      </c>
      <c r="V24" s="46">
        <v>499</v>
      </c>
      <c r="W24" s="46" t="s">
        <v>81</v>
      </c>
      <c r="X24" s="46" t="s">
        <v>82</v>
      </c>
      <c r="Y24" s="75">
        <v>2067</v>
      </c>
      <c r="Z24" s="47"/>
      <c r="AA24" s="43" t="s">
        <v>118</v>
      </c>
      <c r="AB24" s="78" t="s">
        <v>346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0.38834951456310679</v>
      </c>
      <c r="H25" s="27"/>
      <c r="I25" s="1"/>
      <c r="J25" s="48" t="s">
        <v>42</v>
      </c>
      <c r="K25" s="50">
        <f>J24/K24</f>
        <v>0.7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67"/>
      <c r="H27" s="27"/>
      <c r="I27" s="1"/>
      <c r="J27" s="48"/>
      <c r="K27" s="68"/>
      <c r="L27" s="1"/>
      <c r="M27" s="39"/>
      <c r="N27" s="64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27">
        <v>44</v>
      </c>
      <c r="F35" s="27">
        <v>7</v>
      </c>
      <c r="G35" s="27">
        <v>18</v>
      </c>
      <c r="H35" s="27"/>
      <c r="I35" s="27"/>
      <c r="J35" s="27">
        <v>9</v>
      </c>
      <c r="K35" s="27">
        <v>12</v>
      </c>
      <c r="L35" s="87"/>
      <c r="M35" s="27">
        <v>11</v>
      </c>
      <c r="N35" s="27">
        <f>SUM(L35:M35)</f>
        <v>11</v>
      </c>
      <c r="O35" s="27">
        <v>5</v>
      </c>
      <c r="P35" s="39">
        <v>3</v>
      </c>
      <c r="Q35" s="27">
        <v>2</v>
      </c>
      <c r="R35" s="87"/>
      <c r="S35" s="87"/>
      <c r="T35" s="27">
        <f>+(F35*2)+J35</f>
        <v>23</v>
      </c>
      <c r="U35" s="40">
        <f>IFERROR(((T35+Q35+N35-R35)+(O35*2))/E35,"")</f>
        <v>1.0454545454545454</v>
      </c>
      <c r="V35" s="22">
        <v>499</v>
      </c>
      <c r="W35" s="22" t="s">
        <v>86</v>
      </c>
      <c r="X35" s="22" t="s">
        <v>87</v>
      </c>
      <c r="Y35" s="74">
        <v>2067</v>
      </c>
      <c r="Z35" s="41"/>
      <c r="AA35" s="1" t="s">
        <v>239</v>
      </c>
      <c r="AB35" s="28" t="s">
        <v>347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27" t="s">
        <v>395</v>
      </c>
      <c r="F36" s="27"/>
      <c r="G36" s="27"/>
      <c r="H36" s="27"/>
      <c r="I36" s="27"/>
      <c r="J36" s="27"/>
      <c r="K36" s="27"/>
      <c r="L36" s="87"/>
      <c r="M36" s="27"/>
      <c r="N36" s="27"/>
      <c r="O36" s="39"/>
      <c r="P36" s="39"/>
      <c r="Q36" s="39"/>
      <c r="R36" s="88"/>
      <c r="S36" s="88"/>
      <c r="T36" s="27"/>
      <c r="U36" s="40" t="str">
        <f t="shared" ref="U36:U44" si="4">IFERROR(((T36+Q36+N36-R36)+(O36*2))/E36,"")</f>
        <v/>
      </c>
      <c r="V36" s="22">
        <v>499</v>
      </c>
      <c r="W36" s="22" t="s">
        <v>86</v>
      </c>
      <c r="X36" s="22" t="s">
        <v>87</v>
      </c>
      <c r="Y36" s="74">
        <v>2067</v>
      </c>
      <c r="Z36" s="41"/>
      <c r="AA36" s="1" t="s">
        <v>239</v>
      </c>
      <c r="AB36" s="28" t="s">
        <v>347</v>
      </c>
    </row>
    <row r="37" spans="1:28" x14ac:dyDescent="0.3">
      <c r="A37" s="1" t="s">
        <v>46</v>
      </c>
      <c r="B37" s="1" t="s">
        <v>61</v>
      </c>
      <c r="C37" s="27" t="s">
        <v>207</v>
      </c>
      <c r="D37" s="38">
        <v>55</v>
      </c>
      <c r="E37" s="27" t="s">
        <v>395</v>
      </c>
      <c r="F37" s="27"/>
      <c r="G37" s="27"/>
      <c r="H37" s="27"/>
      <c r="I37" s="27"/>
      <c r="J37" s="27"/>
      <c r="K37" s="27"/>
      <c r="L37" s="87"/>
      <c r="M37" s="27"/>
      <c r="N37" s="27"/>
      <c r="O37" s="39"/>
      <c r="P37" s="39"/>
      <c r="Q37" s="39"/>
      <c r="R37" s="88"/>
      <c r="S37" s="88"/>
      <c r="T37" s="27"/>
      <c r="U37" s="40" t="str">
        <f t="shared" si="4"/>
        <v/>
      </c>
      <c r="V37" s="22">
        <v>499</v>
      </c>
      <c r="W37" s="22" t="s">
        <v>86</v>
      </c>
      <c r="X37" s="22" t="s">
        <v>87</v>
      </c>
      <c r="Y37" s="74">
        <v>2067</v>
      </c>
      <c r="Z37" s="41"/>
      <c r="AA37" s="1" t="s">
        <v>239</v>
      </c>
      <c r="AB37" s="28" t="s">
        <v>347</v>
      </c>
    </row>
    <row r="38" spans="1:28" x14ac:dyDescent="0.3">
      <c r="A38" s="1" t="s">
        <v>46</v>
      </c>
      <c r="B38" s="1" t="s">
        <v>61</v>
      </c>
      <c r="C38" s="27" t="s">
        <v>242</v>
      </c>
      <c r="D38" s="38">
        <v>42</v>
      </c>
      <c r="E38" s="27">
        <v>12</v>
      </c>
      <c r="F38" s="27">
        <v>1</v>
      </c>
      <c r="G38" s="27">
        <v>1</v>
      </c>
      <c r="H38" s="27"/>
      <c r="I38" s="27"/>
      <c r="J38" s="27">
        <v>0</v>
      </c>
      <c r="K38" s="27">
        <v>0</v>
      </c>
      <c r="L38" s="87"/>
      <c r="M38" s="27">
        <v>3</v>
      </c>
      <c r="N38" s="27">
        <f t="shared" ref="N38:N44" si="5">SUM(L38:M38)</f>
        <v>3</v>
      </c>
      <c r="O38" s="39">
        <v>0</v>
      </c>
      <c r="P38" s="39">
        <v>2</v>
      </c>
      <c r="Q38" s="39"/>
      <c r="R38" s="88"/>
      <c r="S38" s="88"/>
      <c r="T38" s="27">
        <f t="shared" ref="T38:T44" si="6">+(F38*2)+J38</f>
        <v>2</v>
      </c>
      <c r="U38" s="40">
        <f t="shared" si="4"/>
        <v>0.41666666666666669</v>
      </c>
      <c r="V38" s="22">
        <v>499</v>
      </c>
      <c r="W38" s="22" t="s">
        <v>86</v>
      </c>
      <c r="X38" s="22" t="s">
        <v>87</v>
      </c>
      <c r="Y38" s="74">
        <v>2067</v>
      </c>
      <c r="Z38" s="41"/>
      <c r="AA38" s="1" t="s">
        <v>239</v>
      </c>
      <c r="AB38" s="28" t="s">
        <v>347</v>
      </c>
    </row>
    <row r="39" spans="1:28" x14ac:dyDescent="0.3">
      <c r="A39" s="1" t="s">
        <v>46</v>
      </c>
      <c r="B39" s="1" t="s">
        <v>61</v>
      </c>
      <c r="C39" s="27" t="s">
        <v>243</v>
      </c>
      <c r="D39" s="38">
        <v>40</v>
      </c>
      <c r="E39" s="27">
        <v>38</v>
      </c>
      <c r="F39" s="27">
        <v>9</v>
      </c>
      <c r="G39" s="27">
        <v>15</v>
      </c>
      <c r="H39" s="27"/>
      <c r="I39" s="27"/>
      <c r="J39" s="27">
        <v>1</v>
      </c>
      <c r="K39" s="27">
        <v>1</v>
      </c>
      <c r="L39" s="87"/>
      <c r="M39" s="27">
        <v>9</v>
      </c>
      <c r="N39" s="27">
        <f t="shared" si="5"/>
        <v>9</v>
      </c>
      <c r="O39" s="39">
        <v>0</v>
      </c>
      <c r="P39" s="55">
        <v>6</v>
      </c>
      <c r="Q39" s="39">
        <v>1</v>
      </c>
      <c r="R39" s="88"/>
      <c r="S39" s="88"/>
      <c r="T39" s="27">
        <f t="shared" si="6"/>
        <v>19</v>
      </c>
      <c r="U39" s="40">
        <f t="shared" si="4"/>
        <v>0.76315789473684215</v>
      </c>
      <c r="V39" s="22">
        <v>499</v>
      </c>
      <c r="W39" s="22" t="s">
        <v>86</v>
      </c>
      <c r="X39" s="22" t="s">
        <v>87</v>
      </c>
      <c r="Y39" s="74">
        <v>2067</v>
      </c>
      <c r="Z39" s="41"/>
      <c r="AA39" s="1" t="s">
        <v>239</v>
      </c>
      <c r="AB39" s="28" t="s">
        <v>347</v>
      </c>
    </row>
    <row r="40" spans="1:28" x14ac:dyDescent="0.3">
      <c r="A40" s="1" t="s">
        <v>46</v>
      </c>
      <c r="B40" s="1" t="s">
        <v>61</v>
      </c>
      <c r="C40" s="27" t="s">
        <v>244</v>
      </c>
      <c r="D40" s="38">
        <v>44</v>
      </c>
      <c r="E40" s="27">
        <v>42</v>
      </c>
      <c r="F40" s="27">
        <v>4</v>
      </c>
      <c r="G40" s="27">
        <v>8</v>
      </c>
      <c r="H40" s="27"/>
      <c r="I40" s="27"/>
      <c r="J40" s="27">
        <v>2</v>
      </c>
      <c r="K40" s="27">
        <v>2</v>
      </c>
      <c r="L40" s="87"/>
      <c r="M40" s="27">
        <v>5</v>
      </c>
      <c r="N40" s="27">
        <f t="shared" si="5"/>
        <v>5</v>
      </c>
      <c r="O40" s="39">
        <v>8</v>
      </c>
      <c r="P40" s="39">
        <v>2</v>
      </c>
      <c r="Q40" s="39"/>
      <c r="R40" s="88"/>
      <c r="S40" s="88"/>
      <c r="T40" s="27">
        <f t="shared" si="6"/>
        <v>10</v>
      </c>
      <c r="U40" s="40">
        <f t="shared" si="4"/>
        <v>0.73809523809523814</v>
      </c>
      <c r="V40" s="22">
        <v>499</v>
      </c>
      <c r="W40" s="22" t="s">
        <v>86</v>
      </c>
      <c r="X40" s="22" t="s">
        <v>87</v>
      </c>
      <c r="Y40" s="74">
        <v>2067</v>
      </c>
      <c r="Z40" s="41"/>
      <c r="AA40" s="1" t="s">
        <v>239</v>
      </c>
      <c r="AB40" s="28" t="s">
        <v>347</v>
      </c>
    </row>
    <row r="41" spans="1:28" x14ac:dyDescent="0.3">
      <c r="A41" s="1" t="s">
        <v>46</v>
      </c>
      <c r="B41" s="1" t="s">
        <v>61</v>
      </c>
      <c r="C41" s="27" t="s">
        <v>245</v>
      </c>
      <c r="D41" s="38">
        <v>24</v>
      </c>
      <c r="E41" s="27">
        <v>46</v>
      </c>
      <c r="F41" s="27">
        <v>11</v>
      </c>
      <c r="G41" s="27">
        <v>21</v>
      </c>
      <c r="H41" s="27"/>
      <c r="I41" s="27"/>
      <c r="J41" s="27">
        <v>6</v>
      </c>
      <c r="K41" s="27">
        <v>9</v>
      </c>
      <c r="L41" s="87"/>
      <c r="M41" s="27">
        <v>20</v>
      </c>
      <c r="N41" s="27">
        <f t="shared" si="5"/>
        <v>20</v>
      </c>
      <c r="O41" s="39">
        <v>1</v>
      </c>
      <c r="P41" s="39">
        <v>2</v>
      </c>
      <c r="Q41" s="39">
        <v>3</v>
      </c>
      <c r="R41" s="88"/>
      <c r="S41" s="88"/>
      <c r="T41" s="27">
        <f t="shared" si="6"/>
        <v>28</v>
      </c>
      <c r="U41" s="40">
        <f t="shared" si="4"/>
        <v>1.1521739130434783</v>
      </c>
      <c r="V41" s="22">
        <v>499</v>
      </c>
      <c r="W41" s="22" t="s">
        <v>86</v>
      </c>
      <c r="X41" s="22" t="s">
        <v>87</v>
      </c>
      <c r="Y41" s="74">
        <v>2067</v>
      </c>
      <c r="Z41" s="41"/>
      <c r="AA41" s="1" t="s">
        <v>239</v>
      </c>
      <c r="AB41" s="28" t="s">
        <v>347</v>
      </c>
    </row>
    <row r="42" spans="1:28" x14ac:dyDescent="0.3">
      <c r="A42" s="1" t="s">
        <v>46</v>
      </c>
      <c r="B42" s="1" t="s">
        <v>61</v>
      </c>
      <c r="C42" s="27" t="s">
        <v>246</v>
      </c>
      <c r="D42" s="38">
        <v>23</v>
      </c>
      <c r="E42" s="27">
        <v>10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7"/>
      <c r="M42" s="27">
        <v>0</v>
      </c>
      <c r="N42" s="27">
        <f t="shared" si="5"/>
        <v>0</v>
      </c>
      <c r="O42" s="39">
        <v>0</v>
      </c>
      <c r="P42" s="39">
        <v>1</v>
      </c>
      <c r="Q42" s="39"/>
      <c r="R42" s="88"/>
      <c r="S42" s="88"/>
      <c r="T42" s="27">
        <f t="shared" si="6"/>
        <v>0</v>
      </c>
      <c r="U42" s="40">
        <f t="shared" si="4"/>
        <v>0</v>
      </c>
      <c r="V42" s="22">
        <v>499</v>
      </c>
      <c r="W42" s="22" t="s">
        <v>86</v>
      </c>
      <c r="X42" s="22" t="s">
        <v>87</v>
      </c>
      <c r="Y42" s="74">
        <v>2067</v>
      </c>
      <c r="Z42" s="41"/>
      <c r="AA42" s="1" t="s">
        <v>239</v>
      </c>
      <c r="AB42" s="28" t="s">
        <v>347</v>
      </c>
    </row>
    <row r="43" spans="1:28" x14ac:dyDescent="0.3">
      <c r="A43" s="1" t="s">
        <v>46</v>
      </c>
      <c r="B43" s="1" t="s">
        <v>61</v>
      </c>
      <c r="C43" s="27" t="s">
        <v>247</v>
      </c>
      <c r="D43" s="38">
        <v>10</v>
      </c>
      <c r="E43" s="27">
        <v>43</v>
      </c>
      <c r="F43" s="27">
        <v>3</v>
      </c>
      <c r="G43" s="27">
        <v>7</v>
      </c>
      <c r="H43" s="27"/>
      <c r="I43" s="27"/>
      <c r="J43" s="27">
        <v>3</v>
      </c>
      <c r="K43" s="27">
        <v>5</v>
      </c>
      <c r="L43" s="87"/>
      <c r="M43" s="27">
        <v>3</v>
      </c>
      <c r="N43" s="27">
        <f t="shared" si="5"/>
        <v>3</v>
      </c>
      <c r="O43" s="39">
        <v>6</v>
      </c>
      <c r="P43" s="39">
        <v>4</v>
      </c>
      <c r="Q43" s="39">
        <v>2</v>
      </c>
      <c r="R43" s="88"/>
      <c r="S43" s="88"/>
      <c r="T43" s="27">
        <f t="shared" si="6"/>
        <v>9</v>
      </c>
      <c r="U43" s="40">
        <f t="shared" si="4"/>
        <v>0.60465116279069764</v>
      </c>
      <c r="V43" s="22">
        <v>499</v>
      </c>
      <c r="W43" s="22" t="s">
        <v>86</v>
      </c>
      <c r="X43" s="22" t="s">
        <v>87</v>
      </c>
      <c r="Y43" s="74">
        <v>2067</v>
      </c>
      <c r="Z43" s="41"/>
      <c r="AA43" s="1" t="s">
        <v>239</v>
      </c>
      <c r="AB43" s="28" t="s">
        <v>347</v>
      </c>
    </row>
    <row r="44" spans="1:28" x14ac:dyDescent="0.3">
      <c r="A44" s="1" t="s">
        <v>46</v>
      </c>
      <c r="B44" s="1" t="s">
        <v>61</v>
      </c>
      <c r="C44" s="27" t="s">
        <v>248</v>
      </c>
      <c r="D44" s="38">
        <v>32</v>
      </c>
      <c r="E44" s="27">
        <v>5</v>
      </c>
      <c r="F44" s="27">
        <v>1</v>
      </c>
      <c r="G44" s="27">
        <v>1</v>
      </c>
      <c r="H44" s="27"/>
      <c r="I44" s="27"/>
      <c r="J44" s="27">
        <v>3</v>
      </c>
      <c r="K44" s="27">
        <v>4</v>
      </c>
      <c r="L44" s="87"/>
      <c r="M44" s="27">
        <v>0</v>
      </c>
      <c r="N44" s="27">
        <f t="shared" si="5"/>
        <v>0</v>
      </c>
      <c r="O44" s="39">
        <v>0</v>
      </c>
      <c r="P44" s="39">
        <v>0</v>
      </c>
      <c r="Q44" s="39">
        <v>1</v>
      </c>
      <c r="R44" s="88"/>
      <c r="S44" s="88"/>
      <c r="T44" s="27">
        <f t="shared" si="6"/>
        <v>5</v>
      </c>
      <c r="U44" s="40">
        <f t="shared" si="4"/>
        <v>1.2</v>
      </c>
      <c r="V44" s="22">
        <v>499</v>
      </c>
      <c r="W44" s="22" t="s">
        <v>86</v>
      </c>
      <c r="X44" s="22" t="s">
        <v>87</v>
      </c>
      <c r="Y44" s="74">
        <v>2067</v>
      </c>
      <c r="Z44" s="41"/>
      <c r="AA44" s="1" t="s">
        <v>239</v>
      </c>
      <c r="AB44" s="28" t="s">
        <v>347</v>
      </c>
    </row>
    <row r="45" spans="1:28" x14ac:dyDescent="0.3">
      <c r="A45" s="1" t="s">
        <v>46</v>
      </c>
      <c r="B45" s="1" t="s">
        <v>61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26</v>
      </c>
      <c r="S45" s="42"/>
      <c r="T45" s="27"/>
      <c r="U45" s="40" t="str">
        <f>_xlfn.IFNA("",((T45+Q45+N45-R45)+(O45*2))/E45)</f>
        <v/>
      </c>
      <c r="V45" s="22">
        <v>499</v>
      </c>
      <c r="W45" s="22" t="s">
        <v>86</v>
      </c>
      <c r="X45" s="22" t="s">
        <v>87</v>
      </c>
      <c r="Y45" s="74">
        <v>2067</v>
      </c>
      <c r="Z45" s="41"/>
      <c r="AA45" s="1" t="s">
        <v>239</v>
      </c>
      <c r="AB45" s="28" t="s">
        <v>347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36</v>
      </c>
      <c r="G46" s="44">
        <f t="shared" si="7"/>
        <v>71</v>
      </c>
      <c r="H46" s="44">
        <f t="shared" si="7"/>
        <v>0</v>
      </c>
      <c r="I46" s="44">
        <f t="shared" si="7"/>
        <v>0</v>
      </c>
      <c r="J46" s="44">
        <f t="shared" si="7"/>
        <v>24</v>
      </c>
      <c r="K46" s="44">
        <f t="shared" si="7"/>
        <v>33</v>
      </c>
      <c r="L46" s="44">
        <f t="shared" si="7"/>
        <v>0</v>
      </c>
      <c r="M46" s="44">
        <f t="shared" si="7"/>
        <v>51</v>
      </c>
      <c r="N46" s="44">
        <f t="shared" si="7"/>
        <v>51</v>
      </c>
      <c r="O46" s="44">
        <f t="shared" si="7"/>
        <v>20</v>
      </c>
      <c r="P46" s="44">
        <f t="shared" si="7"/>
        <v>20</v>
      </c>
      <c r="Q46" s="44">
        <f t="shared" si="7"/>
        <v>9</v>
      </c>
      <c r="R46" s="44">
        <f t="shared" si="7"/>
        <v>26</v>
      </c>
      <c r="S46" s="44">
        <f t="shared" si="7"/>
        <v>0</v>
      </c>
      <c r="T46" s="44">
        <f t="shared" si="7"/>
        <v>96</v>
      </c>
      <c r="U46" s="45">
        <f>((T46+Q46+N46-R46)+(O46*2))/E46</f>
        <v>0.70833333333333337</v>
      </c>
      <c r="V46" s="46">
        <v>499</v>
      </c>
      <c r="W46" s="46" t="s">
        <v>86</v>
      </c>
      <c r="X46" s="46" t="s">
        <v>87</v>
      </c>
      <c r="Y46" s="75">
        <v>2067</v>
      </c>
      <c r="Z46" s="47"/>
      <c r="AA46" s="43" t="s">
        <v>239</v>
      </c>
      <c r="AB46" s="78" t="s">
        <v>347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0.50704225352112675</v>
      </c>
      <c r="H47" s="27"/>
      <c r="I47" s="1"/>
      <c r="J47" s="48" t="s">
        <v>42</v>
      </c>
      <c r="K47" s="50">
        <f>J46/K46</f>
        <v>0.72727272727272729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6A73-99D6-46F6-875D-492C82C182BF}"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9" width="5.88671875" hidden="1" customWidth="1"/>
    <col min="10" max="10" width="5.88671875" customWidth="1"/>
    <col min="11" max="11" width="6.6640625" customWidth="1"/>
    <col min="12" max="12" width="5.88671875" hidden="1" customWidth="1"/>
    <col min="13" max="18" width="5.88671875" customWidth="1"/>
    <col min="19" max="19" width="5.88671875" hidden="1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506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29554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103</v>
      </c>
      <c r="K4" s="16" t="str">
        <f>+C11</f>
        <v>San Francisco Pioneers</v>
      </c>
      <c r="L4" s="17"/>
      <c r="M4" s="18"/>
      <c r="N4" s="19">
        <v>29</v>
      </c>
      <c r="O4" s="19">
        <v>16</v>
      </c>
      <c r="P4" s="19">
        <v>21</v>
      </c>
      <c r="Q4" s="19">
        <v>27</v>
      </c>
      <c r="R4" s="19">
        <v>7</v>
      </c>
      <c r="S4" s="21">
        <f>SUM(N4:R4)</f>
        <v>100</v>
      </c>
      <c r="T4" s="97"/>
    </row>
    <row r="5" spans="1:28" x14ac:dyDescent="0.3">
      <c r="B5" s="1"/>
      <c r="C5" s="6" t="s">
        <v>508</v>
      </c>
      <c r="D5" s="7" t="s">
        <v>6</v>
      </c>
      <c r="E5" s="1"/>
      <c r="F5" s="1"/>
      <c r="G5" s="1"/>
      <c r="J5" s="15" t="s">
        <v>507</v>
      </c>
      <c r="K5" s="16" t="str">
        <f>+C33</f>
        <v>Dallas Diamonds</v>
      </c>
      <c r="L5" s="17"/>
      <c r="M5" s="18"/>
      <c r="N5" s="19">
        <v>22</v>
      </c>
      <c r="O5" s="19">
        <v>22</v>
      </c>
      <c r="P5" s="19">
        <v>22</v>
      </c>
      <c r="Q5" s="19">
        <v>27</v>
      </c>
      <c r="R5" s="19">
        <v>8</v>
      </c>
      <c r="S5" s="21">
        <f>SUM(N5:R5)</f>
        <v>101</v>
      </c>
      <c r="T5" s="97"/>
      <c r="U5" s="1"/>
      <c r="V5" s="1"/>
      <c r="W5" s="1"/>
    </row>
    <row r="6" spans="1:28" x14ac:dyDescent="0.3">
      <c r="C6" s="23">
        <v>1200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509</v>
      </c>
      <c r="D7" s="7" t="s">
        <v>8</v>
      </c>
      <c r="G7" s="1"/>
      <c r="S7" s="1"/>
      <c r="T7" s="25" t="s">
        <v>9</v>
      </c>
      <c r="U7" s="1"/>
      <c r="V7" s="98"/>
      <c r="W7" s="1"/>
    </row>
    <row r="8" spans="1:28" x14ac:dyDescent="0.3">
      <c r="B8" s="1"/>
      <c r="C8" s="24" t="s">
        <v>510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503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48</v>
      </c>
      <c r="D13" s="38">
        <v>40</v>
      </c>
      <c r="E13" s="27">
        <v>42</v>
      </c>
      <c r="F13" s="27">
        <v>4</v>
      </c>
      <c r="G13" s="27">
        <v>11</v>
      </c>
      <c r="H13" s="27"/>
      <c r="I13" s="27"/>
      <c r="J13" s="27">
        <v>2</v>
      </c>
      <c r="K13" s="27">
        <v>2</v>
      </c>
      <c r="L13" s="27"/>
      <c r="M13" s="27">
        <v>12</v>
      </c>
      <c r="N13" s="27">
        <f>SUM(L13:M13)</f>
        <v>12</v>
      </c>
      <c r="O13" s="27">
        <v>3</v>
      </c>
      <c r="P13" s="39">
        <v>4</v>
      </c>
      <c r="Q13" s="27"/>
      <c r="R13" s="27"/>
      <c r="S13" s="27"/>
      <c r="T13" s="27">
        <f>+(F13*2)+J13</f>
        <v>10</v>
      </c>
      <c r="U13" s="40">
        <f>IFERROR(((T13+Q13+N13-R13)+(O13*2))/E13,"")</f>
        <v>0.66666666666666663</v>
      </c>
      <c r="V13" s="22" t="s">
        <v>503</v>
      </c>
      <c r="W13" s="22" t="s">
        <v>81</v>
      </c>
      <c r="X13" s="22" t="s">
        <v>82</v>
      </c>
      <c r="Y13" s="74">
        <v>1200</v>
      </c>
      <c r="Z13" s="41"/>
      <c r="AA13" s="1" t="s">
        <v>83</v>
      </c>
      <c r="AB13" s="28" t="s">
        <v>105</v>
      </c>
    </row>
    <row r="14" spans="1:28" x14ac:dyDescent="0.3">
      <c r="A14" s="1" t="s">
        <v>59</v>
      </c>
      <c r="B14" s="1" t="s">
        <v>46</v>
      </c>
      <c r="C14" s="27" t="s">
        <v>49</v>
      </c>
      <c r="D14" s="38">
        <v>32</v>
      </c>
      <c r="E14" s="27">
        <v>11</v>
      </c>
      <c r="F14" s="27">
        <v>0</v>
      </c>
      <c r="G14" s="27">
        <v>2</v>
      </c>
      <c r="H14" s="27"/>
      <c r="I14" s="27"/>
      <c r="J14" s="27">
        <v>2</v>
      </c>
      <c r="K14" s="27">
        <v>2</v>
      </c>
      <c r="L14" s="27"/>
      <c r="M14" s="27">
        <v>3</v>
      </c>
      <c r="N14" s="27">
        <f t="shared" ref="N14:N19" si="0">SUM(L14:M14)</f>
        <v>3</v>
      </c>
      <c r="O14" s="39">
        <v>0</v>
      </c>
      <c r="P14" s="39">
        <v>1</v>
      </c>
      <c r="Q14" s="39"/>
      <c r="R14" s="39"/>
      <c r="S14" s="39"/>
      <c r="T14" s="27">
        <f t="shared" ref="T14:T22" si="1">+(F14*2)+J14</f>
        <v>2</v>
      </c>
      <c r="U14" s="40">
        <f t="shared" ref="U14:U22" si="2">IFERROR(((T14+Q14+N14-R14)+(O14*2))/E14,"")</f>
        <v>0.45454545454545453</v>
      </c>
      <c r="V14" s="22" t="s">
        <v>503</v>
      </c>
      <c r="W14" s="22" t="s">
        <v>81</v>
      </c>
      <c r="X14" s="22" t="s">
        <v>82</v>
      </c>
      <c r="Y14" s="74">
        <v>1200</v>
      </c>
      <c r="Z14" s="41"/>
      <c r="AA14" s="1" t="s">
        <v>83</v>
      </c>
      <c r="AB14" s="28" t="s">
        <v>105</v>
      </c>
    </row>
    <row r="15" spans="1:28" x14ac:dyDescent="0.3">
      <c r="A15" s="1" t="s">
        <v>59</v>
      </c>
      <c r="B15" s="1" t="s">
        <v>46</v>
      </c>
      <c r="C15" s="27" t="s">
        <v>50</v>
      </c>
      <c r="D15" s="38">
        <v>43</v>
      </c>
      <c r="E15" s="27">
        <v>31</v>
      </c>
      <c r="F15" s="27">
        <v>4</v>
      </c>
      <c r="G15" s="27">
        <v>12</v>
      </c>
      <c r="H15" s="27"/>
      <c r="I15" s="27"/>
      <c r="J15" s="27">
        <v>0</v>
      </c>
      <c r="K15" s="27">
        <v>0</v>
      </c>
      <c r="L15" s="27"/>
      <c r="M15" s="27">
        <v>9</v>
      </c>
      <c r="N15" s="27">
        <f t="shared" si="0"/>
        <v>9</v>
      </c>
      <c r="O15" s="39">
        <v>2</v>
      </c>
      <c r="P15" s="39">
        <v>5</v>
      </c>
      <c r="Q15" s="39"/>
      <c r="R15" s="39"/>
      <c r="S15" s="39"/>
      <c r="T15" s="27">
        <f t="shared" si="1"/>
        <v>8</v>
      </c>
      <c r="U15" s="40">
        <f t="shared" si="2"/>
        <v>0.67741935483870963</v>
      </c>
      <c r="V15" s="22" t="s">
        <v>503</v>
      </c>
      <c r="W15" s="22" t="s">
        <v>81</v>
      </c>
      <c r="X15" s="22" t="s">
        <v>82</v>
      </c>
      <c r="Y15" s="74">
        <v>1200</v>
      </c>
      <c r="Z15" s="41"/>
      <c r="AA15" s="1" t="s">
        <v>83</v>
      </c>
      <c r="AB15" s="28" t="s">
        <v>105</v>
      </c>
    </row>
    <row r="16" spans="1:28" x14ac:dyDescent="0.3">
      <c r="A16" s="1" t="s">
        <v>59</v>
      </c>
      <c r="B16" s="1" t="s">
        <v>46</v>
      </c>
      <c r="C16" s="27" t="s">
        <v>51</v>
      </c>
      <c r="D16" s="38">
        <v>10</v>
      </c>
      <c r="E16" s="27">
        <v>43</v>
      </c>
      <c r="F16" s="27">
        <v>9</v>
      </c>
      <c r="G16" s="27">
        <v>26</v>
      </c>
      <c r="H16" s="27"/>
      <c r="I16" s="27"/>
      <c r="J16" s="27">
        <v>2</v>
      </c>
      <c r="K16" s="27">
        <v>3</v>
      </c>
      <c r="L16" s="27"/>
      <c r="M16" s="27">
        <v>4</v>
      </c>
      <c r="N16" s="27">
        <f t="shared" si="0"/>
        <v>4</v>
      </c>
      <c r="O16" s="39">
        <v>3</v>
      </c>
      <c r="P16" s="39">
        <v>3</v>
      </c>
      <c r="Q16" s="39">
        <v>2</v>
      </c>
      <c r="R16" s="39"/>
      <c r="S16" s="39"/>
      <c r="T16" s="27">
        <f t="shared" si="1"/>
        <v>20</v>
      </c>
      <c r="U16" s="40">
        <f t="shared" si="2"/>
        <v>0.7441860465116279</v>
      </c>
      <c r="V16" s="22" t="s">
        <v>503</v>
      </c>
      <c r="W16" s="22" t="s">
        <v>81</v>
      </c>
      <c r="X16" s="22" t="s">
        <v>82</v>
      </c>
      <c r="Y16" s="74">
        <v>1200</v>
      </c>
      <c r="Z16" s="41"/>
      <c r="AA16" s="1" t="s">
        <v>83</v>
      </c>
      <c r="AB16" s="28" t="s">
        <v>105</v>
      </c>
    </row>
    <row r="17" spans="1:28" x14ac:dyDescent="0.3">
      <c r="A17" s="1" t="s">
        <v>59</v>
      </c>
      <c r="B17" s="1" t="s">
        <v>46</v>
      </c>
      <c r="C17" s="27" t="s">
        <v>52</v>
      </c>
      <c r="D17" s="38">
        <v>13</v>
      </c>
      <c r="E17" s="27">
        <v>46</v>
      </c>
      <c r="F17" s="27">
        <v>1</v>
      </c>
      <c r="G17" s="27">
        <v>11</v>
      </c>
      <c r="H17" s="27"/>
      <c r="I17" s="27"/>
      <c r="J17" s="27">
        <v>7</v>
      </c>
      <c r="K17" s="27">
        <v>11</v>
      </c>
      <c r="L17" s="27"/>
      <c r="M17" s="27">
        <v>7</v>
      </c>
      <c r="N17" s="27">
        <f t="shared" si="0"/>
        <v>7</v>
      </c>
      <c r="O17" s="39">
        <v>3</v>
      </c>
      <c r="P17" s="39">
        <v>4</v>
      </c>
      <c r="Q17" s="39">
        <v>3</v>
      </c>
      <c r="R17" s="39"/>
      <c r="S17" s="39"/>
      <c r="T17" s="27">
        <f t="shared" si="1"/>
        <v>9</v>
      </c>
      <c r="U17" s="40">
        <f t="shared" si="2"/>
        <v>0.54347826086956519</v>
      </c>
      <c r="V17" s="22" t="s">
        <v>503</v>
      </c>
      <c r="W17" s="22" t="s">
        <v>81</v>
      </c>
      <c r="X17" s="22" t="s">
        <v>82</v>
      </c>
      <c r="Y17" s="74">
        <v>1200</v>
      </c>
      <c r="Z17" s="41"/>
      <c r="AA17" s="1" t="s">
        <v>83</v>
      </c>
      <c r="AB17" s="28" t="s">
        <v>105</v>
      </c>
    </row>
    <row r="18" spans="1:28" x14ac:dyDescent="0.3">
      <c r="A18" s="1" t="s">
        <v>59</v>
      </c>
      <c r="B18" s="1" t="s">
        <v>46</v>
      </c>
      <c r="C18" s="27" t="s">
        <v>53</v>
      </c>
      <c r="D18" s="38">
        <v>33</v>
      </c>
      <c r="E18" s="27" t="s">
        <v>511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27">
        <f t="shared" si="1"/>
        <v>0</v>
      </c>
      <c r="U18" s="40" t="str">
        <f t="shared" si="2"/>
        <v/>
      </c>
      <c r="V18" s="22" t="s">
        <v>503</v>
      </c>
      <c r="W18" s="22" t="s">
        <v>81</v>
      </c>
      <c r="X18" s="22" t="s">
        <v>82</v>
      </c>
      <c r="Y18" s="74">
        <v>1200</v>
      </c>
      <c r="Z18" s="41"/>
      <c r="AA18" s="1" t="s">
        <v>83</v>
      </c>
      <c r="AB18" s="28" t="s">
        <v>105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11</v>
      </c>
      <c r="E19" s="27">
        <v>37</v>
      </c>
      <c r="F19" s="27">
        <v>5</v>
      </c>
      <c r="G19" s="27">
        <v>10</v>
      </c>
      <c r="H19" s="27"/>
      <c r="I19" s="27"/>
      <c r="J19" s="27">
        <v>17</v>
      </c>
      <c r="K19" s="27">
        <v>20</v>
      </c>
      <c r="L19" s="27"/>
      <c r="M19" s="27">
        <v>6</v>
      </c>
      <c r="N19" s="27">
        <f t="shared" si="0"/>
        <v>6</v>
      </c>
      <c r="O19" s="39">
        <v>4</v>
      </c>
      <c r="P19" s="55">
        <v>6</v>
      </c>
      <c r="Q19" s="39">
        <v>2</v>
      </c>
      <c r="R19" s="39"/>
      <c r="S19" s="39"/>
      <c r="T19" s="27">
        <f t="shared" si="1"/>
        <v>27</v>
      </c>
      <c r="U19" s="40">
        <f t="shared" si="2"/>
        <v>1.1621621621621621</v>
      </c>
      <c r="V19" s="22" t="s">
        <v>503</v>
      </c>
      <c r="W19" s="22" t="s">
        <v>81</v>
      </c>
      <c r="X19" s="22" t="s">
        <v>82</v>
      </c>
      <c r="Y19" s="74">
        <v>1200</v>
      </c>
      <c r="Z19" s="41"/>
      <c r="AA19" s="1" t="s">
        <v>83</v>
      </c>
      <c r="AB19" s="28" t="s">
        <v>105</v>
      </c>
    </row>
    <row r="20" spans="1:28" x14ac:dyDescent="0.3">
      <c r="A20" s="1" t="s">
        <v>59</v>
      </c>
      <c r="B20" s="1" t="s">
        <v>46</v>
      </c>
      <c r="C20" s="27" t="s">
        <v>488</v>
      </c>
      <c r="D20" s="38">
        <v>24</v>
      </c>
      <c r="E20" s="27">
        <v>4</v>
      </c>
      <c r="F20" s="27">
        <v>2</v>
      </c>
      <c r="G20" s="27">
        <v>2</v>
      </c>
      <c r="H20" s="27"/>
      <c r="I20" s="27"/>
      <c r="J20" s="27">
        <v>0</v>
      </c>
      <c r="K20" s="27">
        <v>0</v>
      </c>
      <c r="L20" s="27"/>
      <c r="M20" s="27">
        <v>1</v>
      </c>
      <c r="N20" s="27">
        <f>SUM(L20:M20)</f>
        <v>1</v>
      </c>
      <c r="O20" s="39">
        <v>0</v>
      </c>
      <c r="P20" s="39">
        <v>2</v>
      </c>
      <c r="Q20" s="39"/>
      <c r="R20" s="39"/>
      <c r="S20" s="39"/>
      <c r="T20" s="27">
        <f t="shared" si="1"/>
        <v>4</v>
      </c>
      <c r="U20" s="40">
        <f t="shared" si="2"/>
        <v>1.25</v>
      </c>
      <c r="V20" s="22" t="s">
        <v>503</v>
      </c>
      <c r="W20" s="22" t="s">
        <v>81</v>
      </c>
      <c r="X20" s="22" t="s">
        <v>82</v>
      </c>
      <c r="Y20" s="74">
        <v>1200</v>
      </c>
      <c r="Z20" s="41"/>
      <c r="AA20" s="1" t="s">
        <v>83</v>
      </c>
      <c r="AB20" s="28" t="s">
        <v>105</v>
      </c>
    </row>
    <row r="21" spans="1:28" x14ac:dyDescent="0.3">
      <c r="A21" s="1" t="s">
        <v>59</v>
      </c>
      <c r="B21" s="1" t="s">
        <v>46</v>
      </c>
      <c r="C21" s="27" t="s">
        <v>58</v>
      </c>
      <c r="D21" s="38">
        <v>22</v>
      </c>
      <c r="E21" s="27">
        <v>22</v>
      </c>
      <c r="F21" s="27">
        <v>0</v>
      </c>
      <c r="G21" s="27">
        <v>6</v>
      </c>
      <c r="H21" s="27"/>
      <c r="I21" s="27"/>
      <c r="J21" s="27">
        <v>5</v>
      </c>
      <c r="K21" s="27">
        <v>6</v>
      </c>
      <c r="L21" s="27"/>
      <c r="M21" s="27">
        <v>3</v>
      </c>
      <c r="N21" s="27">
        <f>SUM(L21:M21)</f>
        <v>3</v>
      </c>
      <c r="O21" s="39">
        <v>2</v>
      </c>
      <c r="P21" s="39">
        <v>2</v>
      </c>
      <c r="Q21" s="39"/>
      <c r="R21" s="39"/>
      <c r="S21" s="39"/>
      <c r="T21" s="27">
        <f t="shared" si="1"/>
        <v>5</v>
      </c>
      <c r="U21" s="40">
        <f t="shared" si="2"/>
        <v>0.54545454545454541</v>
      </c>
      <c r="V21" s="22" t="s">
        <v>503</v>
      </c>
      <c r="W21" s="22" t="s">
        <v>81</v>
      </c>
      <c r="X21" s="22" t="s">
        <v>82</v>
      </c>
      <c r="Y21" s="74">
        <v>1200</v>
      </c>
      <c r="Z21" s="41"/>
      <c r="AA21" s="1" t="s">
        <v>83</v>
      </c>
      <c r="AB21" s="28" t="s">
        <v>105</v>
      </c>
    </row>
    <row r="22" spans="1:28" x14ac:dyDescent="0.3">
      <c r="A22" s="1" t="s">
        <v>59</v>
      </c>
      <c r="B22" s="1" t="s">
        <v>46</v>
      </c>
      <c r="C22" s="27" t="s">
        <v>55</v>
      </c>
      <c r="D22" s="38">
        <v>1</v>
      </c>
      <c r="E22" s="27">
        <v>27</v>
      </c>
      <c r="F22" s="27">
        <v>4</v>
      </c>
      <c r="G22" s="27">
        <v>11</v>
      </c>
      <c r="H22" s="27"/>
      <c r="I22" s="27"/>
      <c r="J22" s="27">
        <v>7</v>
      </c>
      <c r="K22" s="27">
        <v>8</v>
      </c>
      <c r="L22" s="27"/>
      <c r="M22" s="27">
        <v>2</v>
      </c>
      <c r="N22" s="27">
        <f>SUM(L22:M22)</f>
        <v>2</v>
      </c>
      <c r="O22" s="39">
        <v>2</v>
      </c>
      <c r="P22" s="39">
        <v>3</v>
      </c>
      <c r="Q22" s="39">
        <v>2</v>
      </c>
      <c r="R22" s="39"/>
      <c r="S22" s="39"/>
      <c r="T22" s="27">
        <f t="shared" si="1"/>
        <v>15</v>
      </c>
      <c r="U22" s="40">
        <f t="shared" si="2"/>
        <v>0.85185185185185186</v>
      </c>
      <c r="V22" s="22" t="s">
        <v>503</v>
      </c>
      <c r="W22" s="22" t="s">
        <v>81</v>
      </c>
      <c r="X22" s="22" t="s">
        <v>82</v>
      </c>
      <c r="Y22" s="74">
        <v>1200</v>
      </c>
      <c r="Z22" s="41"/>
      <c r="AA22" s="1" t="s">
        <v>83</v>
      </c>
      <c r="AB22" s="28" t="s">
        <v>105</v>
      </c>
    </row>
    <row r="23" spans="1:28" x14ac:dyDescent="0.3">
      <c r="A23" s="1" t="s">
        <v>59</v>
      </c>
      <c r="B23" s="1" t="s">
        <v>46</v>
      </c>
      <c r="C23" s="55" t="s">
        <v>487</v>
      </c>
      <c r="D23" s="38"/>
      <c r="E23" s="55">
        <v>2</v>
      </c>
      <c r="F23" s="27"/>
      <c r="G23" s="55"/>
      <c r="H23" s="27"/>
      <c r="I23" s="27"/>
      <c r="J23" s="27"/>
      <c r="K23" s="27"/>
      <c r="L23" s="27"/>
      <c r="M23" s="27"/>
      <c r="N23" s="55"/>
      <c r="O23" s="39"/>
      <c r="P23" s="39"/>
      <c r="Q23" s="39"/>
      <c r="R23" s="55">
        <v>25</v>
      </c>
      <c r="S23" s="39"/>
      <c r="T23" s="27"/>
      <c r="U23" s="40"/>
      <c r="V23" s="22" t="s">
        <v>503</v>
      </c>
      <c r="W23" s="22" t="s">
        <v>81</v>
      </c>
      <c r="X23" s="22" t="s">
        <v>82</v>
      </c>
      <c r="Y23" s="74">
        <v>1200</v>
      </c>
      <c r="Z23" s="41"/>
      <c r="AA23" s="1" t="s">
        <v>83</v>
      </c>
      <c r="AB23" s="28" t="s">
        <v>105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>SUM(E13:E23)</f>
        <v>265</v>
      </c>
      <c r="F24" s="44">
        <f t="shared" ref="F24:T24" si="3">SUM(F13:F23)</f>
        <v>29</v>
      </c>
      <c r="G24" s="44">
        <f t="shared" si="3"/>
        <v>91</v>
      </c>
      <c r="H24" s="44">
        <f t="shared" si="3"/>
        <v>0</v>
      </c>
      <c r="I24" s="44">
        <f t="shared" si="3"/>
        <v>0</v>
      </c>
      <c r="J24" s="44">
        <f t="shared" si="3"/>
        <v>42</v>
      </c>
      <c r="K24" s="44">
        <f t="shared" si="3"/>
        <v>52</v>
      </c>
      <c r="L24" s="44">
        <f t="shared" si="3"/>
        <v>0</v>
      </c>
      <c r="M24" s="44">
        <f t="shared" si="3"/>
        <v>47</v>
      </c>
      <c r="N24" s="44">
        <f t="shared" si="3"/>
        <v>47</v>
      </c>
      <c r="O24" s="44">
        <f t="shared" si="3"/>
        <v>19</v>
      </c>
      <c r="P24" s="44">
        <f t="shared" si="3"/>
        <v>30</v>
      </c>
      <c r="Q24" s="44">
        <f t="shared" si="3"/>
        <v>9</v>
      </c>
      <c r="R24" s="44">
        <f t="shared" si="3"/>
        <v>25</v>
      </c>
      <c r="S24" s="44">
        <f t="shared" si="3"/>
        <v>0</v>
      </c>
      <c r="T24" s="44">
        <f t="shared" si="3"/>
        <v>100</v>
      </c>
      <c r="U24" s="45">
        <f>((T24+Q24+N24-R24)+(O24*2))/E24</f>
        <v>0.63773584905660374</v>
      </c>
      <c r="V24" s="46" t="s">
        <v>503</v>
      </c>
      <c r="W24" s="46" t="s">
        <v>81</v>
      </c>
      <c r="X24" s="46" t="s">
        <v>82</v>
      </c>
      <c r="Y24" s="75">
        <v>1200</v>
      </c>
      <c r="Z24" s="47"/>
      <c r="AA24" s="43" t="s">
        <v>83</v>
      </c>
      <c r="AB24" s="78" t="s">
        <v>105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0.31868131868131866</v>
      </c>
      <c r="H25" s="27"/>
      <c r="I25" s="1"/>
      <c r="J25" s="48" t="s">
        <v>42</v>
      </c>
      <c r="K25" s="50">
        <f>J24/K24</f>
        <v>0.80769230769230771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512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34</v>
      </c>
      <c r="E35" s="27">
        <v>30</v>
      </c>
      <c r="F35" s="27">
        <v>7</v>
      </c>
      <c r="G35" s="27">
        <v>10</v>
      </c>
      <c r="H35" s="27"/>
      <c r="I35" s="27"/>
      <c r="J35" s="27">
        <v>8</v>
      </c>
      <c r="K35" s="27">
        <v>8</v>
      </c>
      <c r="L35" s="27"/>
      <c r="M35" s="27">
        <v>11</v>
      </c>
      <c r="N35" s="27">
        <f>SUM(L35:M35)</f>
        <v>11</v>
      </c>
      <c r="O35" s="27">
        <v>2</v>
      </c>
      <c r="P35" s="39">
        <v>5</v>
      </c>
      <c r="Q35" s="27"/>
      <c r="R35" s="27"/>
      <c r="S35" s="27"/>
      <c r="T35" s="27">
        <f>(H35*3)+((F35-H35)*2)+J35</f>
        <v>22</v>
      </c>
      <c r="U35" s="40">
        <f>IFERROR(((T35+Q35+N35-R35)+(O35*2))/E35,"")</f>
        <v>1.2333333333333334</v>
      </c>
      <c r="V35" s="22" t="s">
        <v>512</v>
      </c>
      <c r="W35" s="22" t="s">
        <v>86</v>
      </c>
      <c r="X35" s="22" t="s">
        <v>87</v>
      </c>
      <c r="Y35" s="74">
        <v>1200</v>
      </c>
      <c r="Z35" s="41"/>
      <c r="AA35" s="1" t="s">
        <v>88</v>
      </c>
      <c r="AB35" s="28" t="s">
        <v>513</v>
      </c>
    </row>
    <row r="36" spans="1:28" x14ac:dyDescent="0.3">
      <c r="A36" s="1" t="s">
        <v>46</v>
      </c>
      <c r="B36" s="1" t="s">
        <v>59</v>
      </c>
      <c r="C36" s="27" t="s">
        <v>90</v>
      </c>
      <c r="D36" s="38">
        <v>11</v>
      </c>
      <c r="E36" s="27">
        <v>29</v>
      </c>
      <c r="F36" s="27">
        <v>1</v>
      </c>
      <c r="G36" s="27">
        <v>4</v>
      </c>
      <c r="H36" s="27"/>
      <c r="I36" s="27"/>
      <c r="J36" s="27">
        <v>1</v>
      </c>
      <c r="K36" s="27">
        <v>2</v>
      </c>
      <c r="L36" s="27"/>
      <c r="M36" s="27">
        <v>3</v>
      </c>
      <c r="N36" s="27">
        <f t="shared" ref="N36:N45" si="4">SUM(L36:M36)</f>
        <v>3</v>
      </c>
      <c r="O36" s="39">
        <v>1</v>
      </c>
      <c r="P36" s="55">
        <v>6</v>
      </c>
      <c r="Q36" s="39">
        <v>2</v>
      </c>
      <c r="R36" s="39"/>
      <c r="S36" s="39"/>
      <c r="T36" s="39">
        <f t="shared" ref="T36:T44" si="5">(H36*3)+((F36-H36)*2)+J36</f>
        <v>3</v>
      </c>
      <c r="U36" s="40">
        <f t="shared" ref="U36:U45" si="6">IFERROR(((T36+Q36+N36-R36)+(O36*2))/E36,"")</f>
        <v>0.34482758620689657</v>
      </c>
      <c r="V36" s="22" t="s">
        <v>512</v>
      </c>
      <c r="W36" s="22" t="s">
        <v>86</v>
      </c>
      <c r="X36" s="22" t="s">
        <v>87</v>
      </c>
      <c r="Y36" s="74">
        <v>1200</v>
      </c>
      <c r="Z36" s="41"/>
      <c r="AA36" s="1" t="s">
        <v>88</v>
      </c>
      <c r="AB36" s="28" t="s">
        <v>513</v>
      </c>
    </row>
    <row r="37" spans="1:28" x14ac:dyDescent="0.3">
      <c r="A37" s="1" t="s">
        <v>46</v>
      </c>
      <c r="B37" s="1" t="s">
        <v>59</v>
      </c>
      <c r="C37" s="27" t="s">
        <v>91</v>
      </c>
      <c r="D37" s="38">
        <v>22</v>
      </c>
      <c r="E37" s="27">
        <v>24</v>
      </c>
      <c r="F37" s="27">
        <v>6</v>
      </c>
      <c r="G37" s="27">
        <v>13</v>
      </c>
      <c r="H37" s="27"/>
      <c r="I37" s="27"/>
      <c r="J37" s="27">
        <v>4</v>
      </c>
      <c r="K37" s="27">
        <v>6</v>
      </c>
      <c r="L37" s="27"/>
      <c r="M37" s="27">
        <v>7</v>
      </c>
      <c r="N37" s="27">
        <f t="shared" si="4"/>
        <v>7</v>
      </c>
      <c r="O37" s="39">
        <v>3</v>
      </c>
      <c r="P37" s="39">
        <v>5</v>
      </c>
      <c r="Q37" s="39">
        <v>6</v>
      </c>
      <c r="R37" s="39"/>
      <c r="S37" s="39"/>
      <c r="T37" s="39">
        <f t="shared" si="5"/>
        <v>16</v>
      </c>
      <c r="U37" s="40">
        <f t="shared" si="6"/>
        <v>1.4583333333333333</v>
      </c>
      <c r="V37" s="22" t="s">
        <v>512</v>
      </c>
      <c r="W37" s="22" t="s">
        <v>86</v>
      </c>
      <c r="X37" s="22" t="s">
        <v>87</v>
      </c>
      <c r="Y37" s="74">
        <v>1200</v>
      </c>
      <c r="Z37" s="41"/>
      <c r="AA37" s="1" t="s">
        <v>88</v>
      </c>
      <c r="AB37" s="28" t="s">
        <v>513</v>
      </c>
    </row>
    <row r="38" spans="1:28" x14ac:dyDescent="0.3">
      <c r="A38" s="1" t="s">
        <v>46</v>
      </c>
      <c r="B38" s="1" t="s">
        <v>59</v>
      </c>
      <c r="C38" s="27" t="s">
        <v>92</v>
      </c>
      <c r="D38" s="38">
        <v>20</v>
      </c>
      <c r="E38" s="27">
        <v>24</v>
      </c>
      <c r="F38" s="27">
        <v>1</v>
      </c>
      <c r="G38" s="27">
        <v>1</v>
      </c>
      <c r="H38" s="27"/>
      <c r="I38" s="27"/>
      <c r="J38" s="27">
        <v>0</v>
      </c>
      <c r="K38" s="27">
        <v>2</v>
      </c>
      <c r="L38" s="27"/>
      <c r="M38" s="27">
        <v>8</v>
      </c>
      <c r="N38" s="27">
        <f t="shared" si="4"/>
        <v>8</v>
      </c>
      <c r="O38" s="39">
        <v>1</v>
      </c>
      <c r="P38" s="39">
        <v>3</v>
      </c>
      <c r="Q38" s="39">
        <v>2</v>
      </c>
      <c r="R38" s="39"/>
      <c r="S38" s="39"/>
      <c r="T38" s="39">
        <f t="shared" si="5"/>
        <v>2</v>
      </c>
      <c r="U38" s="40">
        <f t="shared" si="6"/>
        <v>0.58333333333333337</v>
      </c>
      <c r="V38" s="22" t="s">
        <v>512</v>
      </c>
      <c r="W38" s="22" t="s">
        <v>86</v>
      </c>
      <c r="X38" s="22" t="s">
        <v>87</v>
      </c>
      <c r="Y38" s="74">
        <v>1200</v>
      </c>
      <c r="Z38" s="41"/>
      <c r="AA38" s="1" t="s">
        <v>88</v>
      </c>
      <c r="AB38" s="28" t="s">
        <v>513</v>
      </c>
    </row>
    <row r="39" spans="1:28" x14ac:dyDescent="0.3">
      <c r="A39" s="1" t="s">
        <v>46</v>
      </c>
      <c r="B39" s="1" t="s">
        <v>59</v>
      </c>
      <c r="C39" s="27" t="s">
        <v>469</v>
      </c>
      <c r="D39" s="38">
        <v>14</v>
      </c>
      <c r="E39" s="27">
        <v>7</v>
      </c>
      <c r="F39" s="27">
        <v>1</v>
      </c>
      <c r="G39" s="27">
        <v>2</v>
      </c>
      <c r="H39" s="27"/>
      <c r="I39" s="27"/>
      <c r="J39" s="27">
        <v>0</v>
      </c>
      <c r="K39" s="27">
        <v>0</v>
      </c>
      <c r="L39" s="27"/>
      <c r="M39" s="27">
        <v>0</v>
      </c>
      <c r="N39" s="27">
        <f t="shared" si="4"/>
        <v>0</v>
      </c>
      <c r="O39" s="39">
        <v>1</v>
      </c>
      <c r="P39" s="39">
        <v>2</v>
      </c>
      <c r="Q39" s="39"/>
      <c r="R39" s="39"/>
      <c r="S39" s="39"/>
      <c r="T39" s="39">
        <f t="shared" si="5"/>
        <v>2</v>
      </c>
      <c r="U39" s="40">
        <f t="shared" si="6"/>
        <v>0.5714285714285714</v>
      </c>
      <c r="V39" s="22" t="s">
        <v>512</v>
      </c>
      <c r="W39" s="22" t="s">
        <v>86</v>
      </c>
      <c r="X39" s="22" t="s">
        <v>87</v>
      </c>
      <c r="Y39" s="74">
        <v>1200</v>
      </c>
      <c r="Z39" s="41"/>
      <c r="AA39" s="1" t="s">
        <v>88</v>
      </c>
      <c r="AB39" s="28" t="s">
        <v>513</v>
      </c>
    </row>
    <row r="40" spans="1:28" x14ac:dyDescent="0.3">
      <c r="A40" s="1" t="s">
        <v>46</v>
      </c>
      <c r="B40" s="1" t="s">
        <v>59</v>
      </c>
      <c r="C40" s="27" t="s">
        <v>108</v>
      </c>
      <c r="D40" s="38">
        <v>42</v>
      </c>
      <c r="E40" s="27">
        <v>17</v>
      </c>
      <c r="F40" s="27">
        <v>5</v>
      </c>
      <c r="G40" s="27">
        <v>13</v>
      </c>
      <c r="H40" s="27"/>
      <c r="I40" s="27"/>
      <c r="J40" s="27">
        <v>2</v>
      </c>
      <c r="K40" s="27">
        <v>2</v>
      </c>
      <c r="L40" s="27"/>
      <c r="M40" s="27">
        <v>6</v>
      </c>
      <c r="N40" s="27">
        <f t="shared" si="4"/>
        <v>6</v>
      </c>
      <c r="O40" s="39">
        <v>1</v>
      </c>
      <c r="P40" s="39">
        <v>3</v>
      </c>
      <c r="Q40" s="39"/>
      <c r="R40" s="39"/>
      <c r="S40" s="39"/>
      <c r="T40" s="39">
        <f t="shared" si="5"/>
        <v>12</v>
      </c>
      <c r="U40" s="40">
        <f t="shared" si="6"/>
        <v>1.1764705882352942</v>
      </c>
      <c r="V40" s="22" t="s">
        <v>512</v>
      </c>
      <c r="W40" s="22" t="s">
        <v>86</v>
      </c>
      <c r="X40" s="22" t="s">
        <v>87</v>
      </c>
      <c r="Y40" s="74">
        <v>1200</v>
      </c>
      <c r="Z40" s="41"/>
      <c r="AA40" s="1" t="s">
        <v>88</v>
      </c>
      <c r="AB40" s="28" t="s">
        <v>513</v>
      </c>
    </row>
    <row r="41" spans="1:28" x14ac:dyDescent="0.3">
      <c r="A41" s="1" t="s">
        <v>46</v>
      </c>
      <c r="B41" s="1" t="s">
        <v>59</v>
      </c>
      <c r="C41" s="27" t="s">
        <v>93</v>
      </c>
      <c r="D41" s="38">
        <v>15</v>
      </c>
      <c r="E41" s="27">
        <v>24</v>
      </c>
      <c r="F41" s="27">
        <v>3</v>
      </c>
      <c r="G41" s="27">
        <v>9</v>
      </c>
      <c r="H41" s="27"/>
      <c r="I41" s="27"/>
      <c r="J41" s="27">
        <v>1</v>
      </c>
      <c r="K41" s="27">
        <v>4</v>
      </c>
      <c r="L41" s="27"/>
      <c r="M41" s="27">
        <v>4</v>
      </c>
      <c r="N41" s="27">
        <f t="shared" si="4"/>
        <v>4</v>
      </c>
      <c r="O41" s="39">
        <v>3</v>
      </c>
      <c r="P41" s="39">
        <v>5</v>
      </c>
      <c r="Q41" s="39">
        <v>2</v>
      </c>
      <c r="R41" s="39"/>
      <c r="S41" s="39"/>
      <c r="T41" s="39">
        <f t="shared" si="5"/>
        <v>7</v>
      </c>
      <c r="U41" s="40">
        <f t="shared" si="6"/>
        <v>0.79166666666666663</v>
      </c>
      <c r="V41" s="22" t="s">
        <v>512</v>
      </c>
      <c r="W41" s="22" t="s">
        <v>86</v>
      </c>
      <c r="X41" s="22" t="s">
        <v>87</v>
      </c>
      <c r="Y41" s="74">
        <v>1200</v>
      </c>
      <c r="Z41" s="41"/>
      <c r="AA41" s="1" t="s">
        <v>88</v>
      </c>
      <c r="AB41" s="28" t="s">
        <v>513</v>
      </c>
    </row>
    <row r="42" spans="1:28" x14ac:dyDescent="0.3">
      <c r="A42" s="1" t="s">
        <v>46</v>
      </c>
      <c r="B42" s="1" t="s">
        <v>59</v>
      </c>
      <c r="C42" s="27" t="s">
        <v>109</v>
      </c>
      <c r="D42" s="38">
        <v>10</v>
      </c>
      <c r="E42" s="27">
        <v>41</v>
      </c>
      <c r="F42" s="27">
        <v>8</v>
      </c>
      <c r="G42" s="27">
        <v>19</v>
      </c>
      <c r="H42" s="27"/>
      <c r="I42" s="27"/>
      <c r="J42" s="27">
        <v>3</v>
      </c>
      <c r="K42" s="27">
        <v>5</v>
      </c>
      <c r="L42" s="27"/>
      <c r="M42" s="27">
        <v>8</v>
      </c>
      <c r="N42" s="27">
        <f t="shared" si="4"/>
        <v>8</v>
      </c>
      <c r="O42" s="39">
        <v>6</v>
      </c>
      <c r="P42" s="39">
        <v>5</v>
      </c>
      <c r="Q42" s="39">
        <v>6</v>
      </c>
      <c r="R42" s="39"/>
      <c r="S42" s="39"/>
      <c r="T42" s="39">
        <f t="shared" si="5"/>
        <v>19</v>
      </c>
      <c r="U42" s="40">
        <f t="shared" si="6"/>
        <v>1.0975609756097562</v>
      </c>
      <c r="V42" s="22" t="s">
        <v>512</v>
      </c>
      <c r="W42" s="22" t="s">
        <v>86</v>
      </c>
      <c r="X42" s="22" t="s">
        <v>87</v>
      </c>
      <c r="Y42" s="74">
        <v>1200</v>
      </c>
      <c r="Z42" s="41"/>
      <c r="AA42" s="1" t="s">
        <v>88</v>
      </c>
      <c r="AB42" s="28" t="s">
        <v>513</v>
      </c>
    </row>
    <row r="43" spans="1:28" x14ac:dyDescent="0.3">
      <c r="A43" s="1" t="s">
        <v>46</v>
      </c>
      <c r="B43" s="1" t="s">
        <v>59</v>
      </c>
      <c r="C43" s="27" t="s">
        <v>95</v>
      </c>
      <c r="D43" s="38">
        <v>24</v>
      </c>
      <c r="E43" s="27">
        <v>30</v>
      </c>
      <c r="F43" s="27">
        <v>5</v>
      </c>
      <c r="G43" s="27">
        <v>6</v>
      </c>
      <c r="H43" s="27"/>
      <c r="I43" s="27"/>
      <c r="J43" s="27">
        <v>0</v>
      </c>
      <c r="K43" s="27">
        <v>0</v>
      </c>
      <c r="L43" s="27"/>
      <c r="M43" s="27">
        <v>4</v>
      </c>
      <c r="N43" s="27">
        <f t="shared" si="4"/>
        <v>4</v>
      </c>
      <c r="O43" s="39">
        <v>2</v>
      </c>
      <c r="P43" s="39">
        <v>3</v>
      </c>
      <c r="Q43" s="39"/>
      <c r="R43" s="39"/>
      <c r="S43" s="39"/>
      <c r="T43" s="39">
        <f t="shared" si="5"/>
        <v>10</v>
      </c>
      <c r="U43" s="40">
        <f t="shared" si="6"/>
        <v>0.6</v>
      </c>
      <c r="V43" s="22" t="s">
        <v>512</v>
      </c>
      <c r="W43" s="22" t="s">
        <v>86</v>
      </c>
      <c r="X43" s="22" t="s">
        <v>87</v>
      </c>
      <c r="Y43" s="74">
        <v>1200</v>
      </c>
      <c r="Z43" s="41"/>
      <c r="AA43" s="1" t="s">
        <v>88</v>
      </c>
      <c r="AB43" s="28" t="s">
        <v>513</v>
      </c>
    </row>
    <row r="44" spans="1:28" x14ac:dyDescent="0.3">
      <c r="A44" s="1" t="s">
        <v>46</v>
      </c>
      <c r="B44" s="1" t="s">
        <v>59</v>
      </c>
      <c r="C44" s="27" t="s">
        <v>96</v>
      </c>
      <c r="D44" s="38">
        <v>35</v>
      </c>
      <c r="E44" s="27">
        <v>17</v>
      </c>
      <c r="F44" s="27">
        <v>1</v>
      </c>
      <c r="G44" s="27">
        <v>1</v>
      </c>
      <c r="H44" s="27"/>
      <c r="I44" s="27"/>
      <c r="J44" s="27">
        <v>0</v>
      </c>
      <c r="K44" s="27">
        <v>0</v>
      </c>
      <c r="L44" s="27"/>
      <c r="M44" s="27">
        <v>4</v>
      </c>
      <c r="N44" s="27">
        <f t="shared" si="4"/>
        <v>4</v>
      </c>
      <c r="O44" s="39">
        <v>2</v>
      </c>
      <c r="P44" s="39">
        <v>2</v>
      </c>
      <c r="Q44" s="39"/>
      <c r="R44" s="39"/>
      <c r="S44" s="39"/>
      <c r="T44" s="39">
        <f t="shared" si="5"/>
        <v>2</v>
      </c>
      <c r="U44" s="40">
        <f t="shared" si="6"/>
        <v>0.58823529411764708</v>
      </c>
      <c r="V44" s="22" t="s">
        <v>512</v>
      </c>
      <c r="W44" s="22" t="s">
        <v>86</v>
      </c>
      <c r="X44" s="22" t="s">
        <v>87</v>
      </c>
      <c r="Y44" s="74">
        <v>1200</v>
      </c>
      <c r="Z44" s="41"/>
      <c r="AA44" s="1" t="s">
        <v>88</v>
      </c>
      <c r="AB44" s="28" t="s">
        <v>513</v>
      </c>
    </row>
    <row r="45" spans="1:28" x14ac:dyDescent="0.3">
      <c r="A45" s="1" t="s">
        <v>46</v>
      </c>
      <c r="B45" s="1" t="s">
        <v>59</v>
      </c>
      <c r="C45" s="27" t="s">
        <v>97</v>
      </c>
      <c r="D45" s="38">
        <v>40</v>
      </c>
      <c r="E45" s="27">
        <v>22</v>
      </c>
      <c r="F45" s="27">
        <v>4</v>
      </c>
      <c r="G45" s="27">
        <v>4</v>
      </c>
      <c r="H45" s="27"/>
      <c r="I45" s="27"/>
      <c r="J45" s="27">
        <v>0</v>
      </c>
      <c r="K45" s="27">
        <v>0</v>
      </c>
      <c r="L45" s="27"/>
      <c r="M45" s="27">
        <v>6</v>
      </c>
      <c r="N45" s="27">
        <f t="shared" si="4"/>
        <v>6</v>
      </c>
      <c r="O45" s="39">
        <v>1</v>
      </c>
      <c r="P45" s="39">
        <v>4</v>
      </c>
      <c r="Q45" s="39"/>
      <c r="R45" s="39"/>
      <c r="S45" s="39"/>
      <c r="T45" s="39">
        <f>(H45*3)+((F45-H45)*2)+J45</f>
        <v>8</v>
      </c>
      <c r="U45" s="40">
        <f t="shared" si="6"/>
        <v>0.72727272727272729</v>
      </c>
      <c r="V45" s="22" t="s">
        <v>512</v>
      </c>
      <c r="W45" s="22" t="s">
        <v>86</v>
      </c>
      <c r="X45" s="22" t="s">
        <v>87</v>
      </c>
      <c r="Y45" s="74">
        <v>1200</v>
      </c>
      <c r="Z45" s="41"/>
      <c r="AA45" s="1" t="s">
        <v>88</v>
      </c>
      <c r="AB45" s="28" t="s">
        <v>513</v>
      </c>
    </row>
    <row r="46" spans="1:28" x14ac:dyDescent="0.3">
      <c r="A46" s="1" t="s">
        <v>46</v>
      </c>
      <c r="B46" s="1" t="s">
        <v>59</v>
      </c>
      <c r="C46" s="55" t="s">
        <v>487</v>
      </c>
      <c r="D46" s="38"/>
      <c r="E46" s="27"/>
      <c r="F46" s="55">
        <v>-1</v>
      </c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55">
        <v>50</v>
      </c>
      <c r="S46" s="39"/>
      <c r="T46" s="55">
        <v>-2</v>
      </c>
      <c r="U46" s="40"/>
      <c r="V46" s="22" t="s">
        <v>512</v>
      </c>
      <c r="W46" s="22" t="s">
        <v>86</v>
      </c>
      <c r="X46" s="22" t="s">
        <v>87</v>
      </c>
      <c r="Y46" s="74">
        <v>1200</v>
      </c>
      <c r="Z46" s="41"/>
      <c r="AA46" s="1" t="s">
        <v>88</v>
      </c>
      <c r="AB46" s="28" t="s">
        <v>513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>SUM(E35:E46)</f>
        <v>265</v>
      </c>
      <c r="F47" s="44">
        <f t="shared" ref="F47:T47" si="7">SUM(F35:F46)</f>
        <v>41</v>
      </c>
      <c r="G47" s="44">
        <f t="shared" si="7"/>
        <v>82</v>
      </c>
      <c r="H47" s="44">
        <f t="shared" si="7"/>
        <v>0</v>
      </c>
      <c r="I47" s="44">
        <f t="shared" si="7"/>
        <v>0</v>
      </c>
      <c r="J47" s="44">
        <f t="shared" si="7"/>
        <v>19</v>
      </c>
      <c r="K47" s="44">
        <f t="shared" si="7"/>
        <v>29</v>
      </c>
      <c r="L47" s="44">
        <f t="shared" si="7"/>
        <v>0</v>
      </c>
      <c r="M47" s="44">
        <f t="shared" si="7"/>
        <v>61</v>
      </c>
      <c r="N47" s="44">
        <f t="shared" si="7"/>
        <v>61</v>
      </c>
      <c r="O47" s="44">
        <f t="shared" si="7"/>
        <v>23</v>
      </c>
      <c r="P47" s="44">
        <f t="shared" si="7"/>
        <v>43</v>
      </c>
      <c r="Q47" s="44">
        <f t="shared" si="7"/>
        <v>18</v>
      </c>
      <c r="R47" s="44">
        <f t="shared" si="7"/>
        <v>50</v>
      </c>
      <c r="S47" s="44">
        <f t="shared" si="7"/>
        <v>0</v>
      </c>
      <c r="T47" s="44">
        <f t="shared" si="7"/>
        <v>101</v>
      </c>
      <c r="U47" s="45">
        <f>((T47+Q47+N47-R47)+(O47*2))/E47</f>
        <v>0.66415094339622638</v>
      </c>
      <c r="V47" s="46" t="s">
        <v>512</v>
      </c>
      <c r="W47" s="46" t="s">
        <v>86</v>
      </c>
      <c r="X47" s="46" t="s">
        <v>87</v>
      </c>
      <c r="Y47" s="75">
        <v>1200</v>
      </c>
      <c r="Z47" s="47"/>
      <c r="AA47" s="43" t="s">
        <v>88</v>
      </c>
      <c r="AB47" s="78" t="s">
        <v>513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</v>
      </c>
      <c r="H48" s="27"/>
      <c r="I48" s="1"/>
      <c r="J48" s="48" t="s">
        <v>42</v>
      </c>
      <c r="K48" s="50">
        <f>J47/K47</f>
        <v>0.65517241379310343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CD35-F9AB-4C4F-AAF5-C9D715030833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1093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348</v>
      </c>
      <c r="K4" s="16" t="s">
        <v>45</v>
      </c>
      <c r="L4" s="17"/>
      <c r="M4" s="18"/>
      <c r="N4" s="19">
        <v>36</v>
      </c>
      <c r="O4" s="19">
        <v>32</v>
      </c>
      <c r="P4" s="19">
        <v>30</v>
      </c>
      <c r="Q4" s="19">
        <v>26</v>
      </c>
      <c r="R4" s="20"/>
      <c r="S4" s="21">
        <f>SUM(N4:R4)</f>
        <v>124</v>
      </c>
      <c r="T4" s="22">
        <v>500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349</v>
      </c>
      <c r="K5" s="16" t="s">
        <v>64</v>
      </c>
      <c r="L5" s="17"/>
      <c r="M5" s="18"/>
      <c r="N5" s="19">
        <v>31</v>
      </c>
      <c r="O5" s="19">
        <v>25</v>
      </c>
      <c r="P5" s="19">
        <v>26</v>
      </c>
      <c r="Q5" s="19">
        <v>24</v>
      </c>
      <c r="R5" s="20"/>
      <c r="S5" s="21">
        <f>SUM(N5:R5)</f>
        <v>106</v>
      </c>
      <c r="T5" s="22">
        <v>500</v>
      </c>
      <c r="U5" s="1"/>
      <c r="V5" s="1"/>
      <c r="W5" s="1"/>
    </row>
    <row r="6" spans="1:28" x14ac:dyDescent="0.3">
      <c r="C6" s="23">
        <v>1160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398</v>
      </c>
      <c r="D7" s="7" t="s">
        <v>8</v>
      </c>
      <c r="G7" s="1"/>
      <c r="S7" s="1"/>
      <c r="T7" s="25" t="s">
        <v>9</v>
      </c>
      <c r="U7" s="1"/>
      <c r="V7" s="26">
        <v>500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117</v>
      </c>
      <c r="D13" s="38">
        <v>44</v>
      </c>
      <c r="E13" s="27">
        <v>32</v>
      </c>
      <c r="F13" s="27">
        <v>12</v>
      </c>
      <c r="G13" s="27">
        <v>26</v>
      </c>
      <c r="H13" s="27"/>
      <c r="I13" s="27"/>
      <c r="J13" s="27">
        <v>4</v>
      </c>
      <c r="K13" s="27">
        <v>9</v>
      </c>
      <c r="L13" s="87"/>
      <c r="M13" s="27">
        <v>2</v>
      </c>
      <c r="N13" s="27">
        <f>SUM(L13:M13)</f>
        <v>2</v>
      </c>
      <c r="O13" s="27">
        <v>2</v>
      </c>
      <c r="P13" s="39">
        <v>3</v>
      </c>
      <c r="Q13" s="27">
        <v>3</v>
      </c>
      <c r="R13" s="87"/>
      <c r="S13" s="87"/>
      <c r="T13" s="27">
        <f>(H13*3)+((F13-H13)*2)+J13</f>
        <v>28</v>
      </c>
      <c r="U13" s="40">
        <f>IFERROR(((T13+Q13+N13-R13)+(O13*2))/E13,"")</f>
        <v>1.15625</v>
      </c>
      <c r="V13" s="22">
        <v>500</v>
      </c>
      <c r="W13" s="22" t="s">
        <v>81</v>
      </c>
      <c r="X13" s="22" t="s">
        <v>87</v>
      </c>
      <c r="Y13" s="74">
        <v>1160</v>
      </c>
      <c r="Z13" s="41" t="s">
        <v>423</v>
      </c>
      <c r="AA13" s="1" t="s">
        <v>118</v>
      </c>
      <c r="AB13" s="28" t="s">
        <v>350</v>
      </c>
    </row>
    <row r="14" spans="1:28" x14ac:dyDescent="0.3">
      <c r="A14" s="1" t="s">
        <v>63</v>
      </c>
      <c r="B14" s="1" t="s">
        <v>46</v>
      </c>
      <c r="C14" s="27" t="s">
        <v>120</v>
      </c>
      <c r="D14" s="38">
        <v>51</v>
      </c>
      <c r="E14" s="27">
        <v>1</v>
      </c>
      <c r="F14" s="27">
        <v>0</v>
      </c>
      <c r="G14" s="27">
        <v>0</v>
      </c>
      <c r="H14" s="27"/>
      <c r="I14" s="27"/>
      <c r="J14" s="27">
        <v>2</v>
      </c>
      <c r="K14" s="27">
        <v>3</v>
      </c>
      <c r="L14" s="87"/>
      <c r="M14" s="27">
        <v>0</v>
      </c>
      <c r="N14" s="27">
        <f t="shared" ref="N14:N19" si="0">SUM(L14:M14)</f>
        <v>0</v>
      </c>
      <c r="O14" s="39">
        <v>0</v>
      </c>
      <c r="P14" s="39">
        <v>0</v>
      </c>
      <c r="Q14" s="39"/>
      <c r="R14" s="88"/>
      <c r="S14" s="88"/>
      <c r="T14" s="39">
        <f t="shared" ref="T14:T19" si="1">(H14*3)+((F14-H14)*2)+J14</f>
        <v>2</v>
      </c>
      <c r="U14" s="40">
        <f t="shared" ref="U14:U22" si="2">IFERROR(((T14+Q14+N14-R14)+(O14*2))/E14,"")</f>
        <v>2</v>
      </c>
      <c r="V14" s="22">
        <v>500</v>
      </c>
      <c r="W14" s="22" t="s">
        <v>81</v>
      </c>
      <c r="X14" s="22" t="s">
        <v>87</v>
      </c>
      <c r="Y14" s="74">
        <v>1160</v>
      </c>
      <c r="Z14" s="41" t="s">
        <v>423</v>
      </c>
      <c r="AA14" s="1" t="s">
        <v>118</v>
      </c>
      <c r="AB14" s="28" t="s">
        <v>350</v>
      </c>
    </row>
    <row r="15" spans="1:28" x14ac:dyDescent="0.3">
      <c r="A15" s="1" t="s">
        <v>63</v>
      </c>
      <c r="B15" s="1" t="s">
        <v>46</v>
      </c>
      <c r="C15" s="27" t="s">
        <v>47</v>
      </c>
      <c r="D15" s="38">
        <v>50</v>
      </c>
      <c r="E15" s="27">
        <v>27</v>
      </c>
      <c r="F15" s="27">
        <v>5</v>
      </c>
      <c r="G15" s="27">
        <v>8</v>
      </c>
      <c r="H15" s="27"/>
      <c r="I15" s="27"/>
      <c r="J15" s="27">
        <v>1</v>
      </c>
      <c r="K15" s="27">
        <v>4</v>
      </c>
      <c r="L15" s="87"/>
      <c r="M15" s="27">
        <v>15</v>
      </c>
      <c r="N15" s="27">
        <f t="shared" si="0"/>
        <v>15</v>
      </c>
      <c r="O15" s="39">
        <v>0</v>
      </c>
      <c r="P15" s="39">
        <v>3</v>
      </c>
      <c r="Q15" s="39"/>
      <c r="R15" s="88"/>
      <c r="S15" s="88"/>
      <c r="T15" s="39">
        <f t="shared" si="1"/>
        <v>11</v>
      </c>
      <c r="U15" s="40">
        <f t="shared" si="2"/>
        <v>0.96296296296296291</v>
      </c>
      <c r="V15" s="22">
        <v>500</v>
      </c>
      <c r="W15" s="22" t="s">
        <v>81</v>
      </c>
      <c r="X15" s="22" t="s">
        <v>87</v>
      </c>
      <c r="Y15" s="74">
        <v>1160</v>
      </c>
      <c r="Z15" s="41" t="s">
        <v>423</v>
      </c>
      <c r="AA15" s="1" t="s">
        <v>118</v>
      </c>
      <c r="AB15" s="28" t="s">
        <v>350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43</v>
      </c>
      <c r="E16" s="27">
        <v>20</v>
      </c>
      <c r="F16" s="27">
        <v>6</v>
      </c>
      <c r="G16" s="27">
        <v>11</v>
      </c>
      <c r="H16" s="27"/>
      <c r="I16" s="27"/>
      <c r="J16" s="27">
        <v>0</v>
      </c>
      <c r="K16" s="27">
        <v>0</v>
      </c>
      <c r="L16" s="87"/>
      <c r="M16" s="27">
        <v>7</v>
      </c>
      <c r="N16" s="27">
        <f t="shared" si="0"/>
        <v>7</v>
      </c>
      <c r="O16" s="39">
        <v>2</v>
      </c>
      <c r="P16" s="39">
        <v>5</v>
      </c>
      <c r="Q16" s="39">
        <v>2</v>
      </c>
      <c r="R16" s="88"/>
      <c r="S16" s="88"/>
      <c r="T16" s="39">
        <f t="shared" si="1"/>
        <v>12</v>
      </c>
      <c r="U16" s="40">
        <f t="shared" si="2"/>
        <v>1.25</v>
      </c>
      <c r="V16" s="22">
        <v>500</v>
      </c>
      <c r="W16" s="22" t="s">
        <v>81</v>
      </c>
      <c r="X16" s="22" t="s">
        <v>87</v>
      </c>
      <c r="Y16" s="74">
        <v>1160</v>
      </c>
      <c r="Z16" s="41" t="s">
        <v>423</v>
      </c>
      <c r="AA16" s="1" t="s">
        <v>118</v>
      </c>
      <c r="AB16" s="28" t="s">
        <v>350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10</v>
      </c>
      <c r="E17" s="27">
        <v>6</v>
      </c>
      <c r="F17" s="27">
        <v>1</v>
      </c>
      <c r="G17" s="27">
        <v>4</v>
      </c>
      <c r="H17" s="27"/>
      <c r="I17" s="27"/>
      <c r="J17" s="27">
        <v>0</v>
      </c>
      <c r="K17" s="27">
        <v>0</v>
      </c>
      <c r="L17" s="87"/>
      <c r="M17" s="27">
        <v>1</v>
      </c>
      <c r="N17" s="27">
        <f t="shared" si="0"/>
        <v>1</v>
      </c>
      <c r="O17" s="39">
        <v>1</v>
      </c>
      <c r="P17" s="39">
        <v>3</v>
      </c>
      <c r="Q17" s="39"/>
      <c r="R17" s="88"/>
      <c r="S17" s="88"/>
      <c r="T17" s="39">
        <f t="shared" si="1"/>
        <v>2</v>
      </c>
      <c r="U17" s="40">
        <f t="shared" si="2"/>
        <v>0.83333333333333337</v>
      </c>
      <c r="V17" s="22">
        <v>500</v>
      </c>
      <c r="W17" s="22" t="s">
        <v>81</v>
      </c>
      <c r="X17" s="22" t="s">
        <v>87</v>
      </c>
      <c r="Y17" s="74">
        <v>1160</v>
      </c>
      <c r="Z17" s="41" t="s">
        <v>423</v>
      </c>
      <c r="AA17" s="1" t="s">
        <v>118</v>
      </c>
      <c r="AB17" s="28" t="s">
        <v>350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33</v>
      </c>
      <c r="E18" s="27">
        <v>39</v>
      </c>
      <c r="F18" s="27">
        <v>5</v>
      </c>
      <c r="G18" s="27">
        <v>14</v>
      </c>
      <c r="H18" s="27"/>
      <c r="I18" s="27"/>
      <c r="J18" s="27">
        <v>12</v>
      </c>
      <c r="K18" s="27">
        <v>15</v>
      </c>
      <c r="L18" s="87"/>
      <c r="M18" s="27">
        <v>5</v>
      </c>
      <c r="N18" s="27">
        <f t="shared" si="0"/>
        <v>5</v>
      </c>
      <c r="O18" s="39">
        <v>11</v>
      </c>
      <c r="P18" s="39">
        <v>1</v>
      </c>
      <c r="Q18" s="39">
        <v>3</v>
      </c>
      <c r="R18" s="88"/>
      <c r="S18" s="88"/>
      <c r="T18" s="39">
        <f t="shared" si="1"/>
        <v>22</v>
      </c>
      <c r="U18" s="40">
        <f t="shared" si="2"/>
        <v>1.3333333333333333</v>
      </c>
      <c r="V18" s="22">
        <v>500</v>
      </c>
      <c r="W18" s="22" t="s">
        <v>81</v>
      </c>
      <c r="X18" s="22" t="s">
        <v>87</v>
      </c>
      <c r="Y18" s="74">
        <v>1160</v>
      </c>
      <c r="Z18" s="41" t="s">
        <v>423</v>
      </c>
      <c r="AA18" s="1" t="s">
        <v>118</v>
      </c>
      <c r="AB18" s="28" t="s">
        <v>350</v>
      </c>
    </row>
    <row r="19" spans="1:28" x14ac:dyDescent="0.3">
      <c r="A19" s="1" t="s">
        <v>63</v>
      </c>
      <c r="B19" s="1" t="s">
        <v>46</v>
      </c>
      <c r="C19" s="27" t="s">
        <v>122</v>
      </c>
      <c r="D19" s="38">
        <v>40</v>
      </c>
      <c r="E19" s="27">
        <v>15</v>
      </c>
      <c r="F19" s="27">
        <v>2</v>
      </c>
      <c r="G19" s="27">
        <v>4</v>
      </c>
      <c r="H19" s="27"/>
      <c r="I19" s="27"/>
      <c r="J19" s="27">
        <v>4</v>
      </c>
      <c r="K19" s="27">
        <v>5</v>
      </c>
      <c r="L19" s="87"/>
      <c r="M19" s="27">
        <v>3</v>
      </c>
      <c r="N19" s="27">
        <f t="shared" si="0"/>
        <v>3</v>
      </c>
      <c r="O19" s="39">
        <v>0</v>
      </c>
      <c r="P19" s="39">
        <v>5</v>
      </c>
      <c r="Q19" s="39">
        <v>2</v>
      </c>
      <c r="R19" s="88"/>
      <c r="S19" s="88"/>
      <c r="T19" s="39">
        <f t="shared" si="1"/>
        <v>8</v>
      </c>
      <c r="U19" s="40">
        <f t="shared" si="2"/>
        <v>0.8666666666666667</v>
      </c>
      <c r="V19" s="22">
        <v>500</v>
      </c>
      <c r="W19" s="22" t="s">
        <v>81</v>
      </c>
      <c r="X19" s="22" t="s">
        <v>87</v>
      </c>
      <c r="Y19" s="74">
        <v>1160</v>
      </c>
      <c r="Z19" s="41" t="s">
        <v>423</v>
      </c>
      <c r="AA19" s="1" t="s">
        <v>118</v>
      </c>
      <c r="AB19" s="28" t="s">
        <v>350</v>
      </c>
    </row>
    <row r="20" spans="1:28" x14ac:dyDescent="0.3">
      <c r="A20" s="1" t="s">
        <v>63</v>
      </c>
      <c r="B20" s="1" t="s">
        <v>46</v>
      </c>
      <c r="C20" s="27" t="s">
        <v>136</v>
      </c>
      <c r="D20" s="38">
        <v>11</v>
      </c>
      <c r="E20" s="27">
        <v>18</v>
      </c>
      <c r="F20" s="27">
        <v>3</v>
      </c>
      <c r="G20" s="27">
        <v>5</v>
      </c>
      <c r="H20" s="27"/>
      <c r="I20" s="27"/>
      <c r="J20" s="27">
        <v>7</v>
      </c>
      <c r="K20" s="27">
        <v>7</v>
      </c>
      <c r="L20" s="87"/>
      <c r="M20" s="27">
        <v>4</v>
      </c>
      <c r="N20" s="27">
        <f>SUM(L20:M20)</f>
        <v>4</v>
      </c>
      <c r="O20" s="39">
        <v>0</v>
      </c>
      <c r="P20" s="39">
        <v>4</v>
      </c>
      <c r="Q20" s="39">
        <v>2</v>
      </c>
      <c r="R20" s="88"/>
      <c r="S20" s="88"/>
      <c r="T20" s="39">
        <f>(H20*3)+((F20-H20)*2)+J20</f>
        <v>13</v>
      </c>
      <c r="U20" s="40">
        <f t="shared" si="2"/>
        <v>1.0555555555555556</v>
      </c>
      <c r="V20" s="22">
        <v>500</v>
      </c>
      <c r="W20" s="22" t="s">
        <v>81</v>
      </c>
      <c r="X20" s="22" t="s">
        <v>87</v>
      </c>
      <c r="Y20" s="74">
        <v>1160</v>
      </c>
      <c r="Z20" s="41" t="s">
        <v>423</v>
      </c>
      <c r="AA20" s="1" t="s">
        <v>118</v>
      </c>
      <c r="AB20" s="28" t="s">
        <v>350</v>
      </c>
    </row>
    <row r="21" spans="1:28" x14ac:dyDescent="0.3">
      <c r="A21" s="1" t="s">
        <v>63</v>
      </c>
      <c r="B21" s="1" t="s">
        <v>46</v>
      </c>
      <c r="C21" s="27" t="s">
        <v>123</v>
      </c>
      <c r="D21" s="38">
        <v>24</v>
      </c>
      <c r="E21" s="27">
        <v>27</v>
      </c>
      <c r="F21" s="27">
        <v>4</v>
      </c>
      <c r="G21" s="27">
        <v>8</v>
      </c>
      <c r="H21" s="27"/>
      <c r="I21" s="27"/>
      <c r="J21" s="27">
        <v>1</v>
      </c>
      <c r="K21" s="27">
        <v>3</v>
      </c>
      <c r="L21" s="87"/>
      <c r="M21" s="27">
        <v>9</v>
      </c>
      <c r="N21" s="27">
        <f>SUM(L21:M21)</f>
        <v>9</v>
      </c>
      <c r="O21" s="39">
        <v>1</v>
      </c>
      <c r="P21" s="39">
        <v>3</v>
      </c>
      <c r="Q21" s="39">
        <v>2</v>
      </c>
      <c r="R21" s="88"/>
      <c r="S21" s="88"/>
      <c r="T21" s="39">
        <f>(H21*3)+((F21-H21)*2)+J21</f>
        <v>9</v>
      </c>
      <c r="U21" s="40">
        <f t="shared" si="2"/>
        <v>0.81481481481481477</v>
      </c>
      <c r="V21" s="22">
        <v>500</v>
      </c>
      <c r="W21" s="22" t="s">
        <v>81</v>
      </c>
      <c r="X21" s="22" t="s">
        <v>87</v>
      </c>
      <c r="Y21" s="74">
        <v>1160</v>
      </c>
      <c r="Z21" s="41" t="s">
        <v>423</v>
      </c>
      <c r="AA21" s="1" t="s">
        <v>118</v>
      </c>
      <c r="AB21" s="28" t="s">
        <v>350</v>
      </c>
    </row>
    <row r="22" spans="1:28" x14ac:dyDescent="0.3">
      <c r="A22" s="1" t="s">
        <v>63</v>
      </c>
      <c r="B22" s="1" t="s">
        <v>46</v>
      </c>
      <c r="C22" s="27" t="s">
        <v>55</v>
      </c>
      <c r="D22" s="38">
        <v>1</v>
      </c>
      <c r="E22" s="27">
        <v>30</v>
      </c>
      <c r="F22" s="27">
        <v>7</v>
      </c>
      <c r="G22" s="27">
        <v>12</v>
      </c>
      <c r="H22" s="27"/>
      <c r="I22" s="27"/>
      <c r="J22" s="27">
        <v>3</v>
      </c>
      <c r="K22" s="27">
        <v>3</v>
      </c>
      <c r="L22" s="87"/>
      <c r="M22" s="27">
        <v>4</v>
      </c>
      <c r="N22" s="27">
        <f>SUM(L22:M22)</f>
        <v>4</v>
      </c>
      <c r="O22" s="39">
        <v>6</v>
      </c>
      <c r="P22" s="39">
        <v>2</v>
      </c>
      <c r="Q22" s="39"/>
      <c r="R22" s="88"/>
      <c r="S22" s="88"/>
      <c r="T22" s="39">
        <f>(H22*3)+((F22-H22)*2)+J22</f>
        <v>17</v>
      </c>
      <c r="U22" s="40">
        <f t="shared" si="2"/>
        <v>1.1000000000000001</v>
      </c>
      <c r="V22" s="22">
        <v>500</v>
      </c>
      <c r="W22" s="22" t="s">
        <v>81</v>
      </c>
      <c r="X22" s="22" t="s">
        <v>87</v>
      </c>
      <c r="Y22" s="74">
        <v>1160</v>
      </c>
      <c r="Z22" s="41" t="s">
        <v>423</v>
      </c>
      <c r="AA22" s="1" t="s">
        <v>118</v>
      </c>
      <c r="AB22" s="28" t="s">
        <v>350</v>
      </c>
    </row>
    <row r="23" spans="1:28" ht="15" thickBot="1" x14ac:dyDescent="0.35">
      <c r="A23" s="1" t="s">
        <v>63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5">
        <v>1</v>
      </c>
      <c r="R23" s="55">
        <v>20</v>
      </c>
      <c r="S23" s="42"/>
      <c r="T23" s="42"/>
      <c r="U23" s="40" t="str">
        <f>_xlfn.IFNA("",((T23+Q23+N23-R23)+(O23*2))/E23)</f>
        <v/>
      </c>
      <c r="V23" s="22">
        <v>500</v>
      </c>
      <c r="W23" s="22" t="s">
        <v>81</v>
      </c>
      <c r="X23" s="22" t="s">
        <v>87</v>
      </c>
      <c r="Y23" s="74">
        <v>1160</v>
      </c>
      <c r="Z23" s="41" t="s">
        <v>423</v>
      </c>
      <c r="AA23" s="1" t="s">
        <v>118</v>
      </c>
      <c r="AB23" s="28" t="s">
        <v>350</v>
      </c>
    </row>
    <row r="24" spans="1:28" ht="15" thickBot="1" x14ac:dyDescent="0.35">
      <c r="A24" s="43" t="s">
        <v>63</v>
      </c>
      <c r="B24" s="43" t="s">
        <v>46</v>
      </c>
      <c r="C24" s="44" t="s">
        <v>40</v>
      </c>
      <c r="D24" s="43"/>
      <c r="E24" s="70">
        <f t="shared" ref="E24:T24" si="3">SUM(E13:E23)</f>
        <v>215</v>
      </c>
      <c r="F24" s="44">
        <f t="shared" si="3"/>
        <v>45</v>
      </c>
      <c r="G24" s="44">
        <f t="shared" si="3"/>
        <v>92</v>
      </c>
      <c r="H24" s="44">
        <f t="shared" si="3"/>
        <v>0</v>
      </c>
      <c r="I24" s="44">
        <f t="shared" si="3"/>
        <v>0</v>
      </c>
      <c r="J24" s="44">
        <f t="shared" si="3"/>
        <v>34</v>
      </c>
      <c r="K24" s="44">
        <f t="shared" si="3"/>
        <v>49</v>
      </c>
      <c r="L24" s="44">
        <f t="shared" si="3"/>
        <v>0</v>
      </c>
      <c r="M24" s="44">
        <f t="shared" si="3"/>
        <v>50</v>
      </c>
      <c r="N24" s="44">
        <f t="shared" si="3"/>
        <v>50</v>
      </c>
      <c r="O24" s="44">
        <f t="shared" si="3"/>
        <v>23</v>
      </c>
      <c r="P24" s="44">
        <f t="shared" si="3"/>
        <v>29</v>
      </c>
      <c r="Q24" s="44">
        <f t="shared" si="3"/>
        <v>15</v>
      </c>
      <c r="R24" s="44">
        <f t="shared" si="3"/>
        <v>20</v>
      </c>
      <c r="S24" s="44">
        <f t="shared" si="3"/>
        <v>0</v>
      </c>
      <c r="T24" s="44">
        <f t="shared" si="3"/>
        <v>124</v>
      </c>
      <c r="U24" s="45">
        <f>((T24+Q24+N24-R24)+(O24*2))/E24</f>
        <v>1</v>
      </c>
      <c r="V24" s="46">
        <v>500</v>
      </c>
      <c r="W24" s="46" t="s">
        <v>81</v>
      </c>
      <c r="X24" s="46" t="s">
        <v>87</v>
      </c>
      <c r="Y24" s="75">
        <v>1160</v>
      </c>
      <c r="Z24" s="47" t="s">
        <v>423</v>
      </c>
      <c r="AA24" s="43" t="s">
        <v>118</v>
      </c>
      <c r="AB24" s="78" t="s">
        <v>350</v>
      </c>
    </row>
    <row r="25" spans="1:28" x14ac:dyDescent="0.3">
      <c r="A25" s="1"/>
      <c r="B25" s="1"/>
      <c r="C25" s="1"/>
      <c r="D25" s="1"/>
      <c r="E25" s="71" t="s">
        <v>422</v>
      </c>
      <c r="F25" s="48" t="s">
        <v>41</v>
      </c>
      <c r="G25" s="49">
        <f>F24/G24</f>
        <v>0.4891304347826087</v>
      </c>
      <c r="H25" s="27"/>
      <c r="I25" s="1"/>
      <c r="J25" s="48" t="s">
        <v>42</v>
      </c>
      <c r="K25" s="50">
        <f>J24/K24</f>
        <v>0.69387755102040816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419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420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421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202</v>
      </c>
      <c r="D35" s="38">
        <v>32</v>
      </c>
      <c r="E35" s="27">
        <v>14</v>
      </c>
      <c r="F35" s="27">
        <v>4</v>
      </c>
      <c r="G35" s="27">
        <v>5</v>
      </c>
      <c r="H35" s="27"/>
      <c r="I35" s="27"/>
      <c r="J35" s="27">
        <v>3</v>
      </c>
      <c r="K35" s="27">
        <v>4</v>
      </c>
      <c r="L35" s="87"/>
      <c r="M35" s="27">
        <v>6</v>
      </c>
      <c r="N35" s="27">
        <f t="shared" ref="N35:N40" si="4">SUM(L35:M35)</f>
        <v>6</v>
      </c>
      <c r="O35" s="27">
        <v>1</v>
      </c>
      <c r="P35" s="55">
        <v>6</v>
      </c>
      <c r="Q35" s="27">
        <v>1</v>
      </c>
      <c r="R35" s="87"/>
      <c r="S35" s="87"/>
      <c r="T35" s="27">
        <f>+(F35*2)+J35</f>
        <v>11</v>
      </c>
      <c r="U35" s="40">
        <f>IFERROR(((T35+Q35+N35-R35)+(O35*2))/E35,"")</f>
        <v>1.4285714285714286</v>
      </c>
      <c r="V35" s="22">
        <v>500</v>
      </c>
      <c r="W35" s="22" t="s">
        <v>86</v>
      </c>
      <c r="X35" s="22" t="s">
        <v>82</v>
      </c>
      <c r="Y35" s="74">
        <v>1160</v>
      </c>
      <c r="Z35" s="41" t="s">
        <v>423</v>
      </c>
      <c r="AA35" s="1" t="s">
        <v>342</v>
      </c>
      <c r="AB35" s="28" t="s">
        <v>351</v>
      </c>
    </row>
    <row r="36" spans="1:28" x14ac:dyDescent="0.3">
      <c r="A36" s="1" t="s">
        <v>46</v>
      </c>
      <c r="B36" s="1" t="s">
        <v>63</v>
      </c>
      <c r="C36" s="27" t="s">
        <v>449</v>
      </c>
      <c r="D36" s="38">
        <v>10</v>
      </c>
      <c r="E36" s="27">
        <v>40</v>
      </c>
      <c r="F36" s="27">
        <v>10</v>
      </c>
      <c r="G36" s="27">
        <v>16</v>
      </c>
      <c r="H36" s="27"/>
      <c r="I36" s="27"/>
      <c r="J36" s="27">
        <v>7</v>
      </c>
      <c r="K36" s="27">
        <v>10</v>
      </c>
      <c r="L36" s="87"/>
      <c r="M36" s="27">
        <v>6</v>
      </c>
      <c r="N36" s="27">
        <f t="shared" si="4"/>
        <v>6</v>
      </c>
      <c r="O36" s="39">
        <v>4</v>
      </c>
      <c r="P36" s="39">
        <v>3</v>
      </c>
      <c r="Q36" s="39">
        <v>2</v>
      </c>
      <c r="R36" s="88"/>
      <c r="S36" s="88"/>
      <c r="T36" s="27">
        <f t="shared" ref="T36:T44" si="5">+(F36*2)+J36</f>
        <v>27</v>
      </c>
      <c r="U36" s="40">
        <f t="shared" ref="U36:U44" si="6">IFERROR(((T36+Q36+N36-R36)+(O36*2))/E36,"")</f>
        <v>1.075</v>
      </c>
      <c r="V36" s="22">
        <v>500</v>
      </c>
      <c r="W36" s="22" t="s">
        <v>86</v>
      </c>
      <c r="X36" s="22" t="s">
        <v>82</v>
      </c>
      <c r="Y36" s="74">
        <v>1160</v>
      </c>
      <c r="Z36" s="41" t="s">
        <v>423</v>
      </c>
      <c r="AA36" s="1" t="s">
        <v>342</v>
      </c>
      <c r="AB36" s="28" t="s">
        <v>351</v>
      </c>
    </row>
    <row r="37" spans="1:28" x14ac:dyDescent="0.3">
      <c r="A37" s="1" t="s">
        <v>46</v>
      </c>
      <c r="B37" s="1" t="s">
        <v>63</v>
      </c>
      <c r="C37" s="27" t="s">
        <v>450</v>
      </c>
      <c r="D37" s="38">
        <v>44</v>
      </c>
      <c r="E37" s="27">
        <v>18</v>
      </c>
      <c r="F37" s="27">
        <v>1</v>
      </c>
      <c r="G37" s="27">
        <v>4</v>
      </c>
      <c r="H37" s="27"/>
      <c r="I37" s="27"/>
      <c r="J37" s="27">
        <v>4</v>
      </c>
      <c r="K37" s="27">
        <v>6</v>
      </c>
      <c r="L37" s="87"/>
      <c r="M37" s="27">
        <v>0</v>
      </c>
      <c r="N37" s="27">
        <f t="shared" si="4"/>
        <v>0</v>
      </c>
      <c r="O37" s="39">
        <v>3</v>
      </c>
      <c r="P37" s="39">
        <v>2</v>
      </c>
      <c r="Q37" s="39">
        <v>1</v>
      </c>
      <c r="R37" s="88"/>
      <c r="S37" s="88"/>
      <c r="T37" s="27">
        <f t="shared" si="5"/>
        <v>6</v>
      </c>
      <c r="U37" s="40">
        <f t="shared" si="6"/>
        <v>0.72222222222222221</v>
      </c>
      <c r="V37" s="22">
        <v>500</v>
      </c>
      <c r="W37" s="22" t="s">
        <v>86</v>
      </c>
      <c r="X37" s="22" t="s">
        <v>82</v>
      </c>
      <c r="Y37" s="74">
        <v>1160</v>
      </c>
      <c r="Z37" s="41" t="s">
        <v>423</v>
      </c>
      <c r="AA37" s="1" t="s">
        <v>342</v>
      </c>
      <c r="AB37" s="28" t="s">
        <v>351</v>
      </c>
    </row>
    <row r="38" spans="1:28" x14ac:dyDescent="0.3">
      <c r="A38" s="1" t="s">
        <v>46</v>
      </c>
      <c r="B38" s="1" t="s">
        <v>63</v>
      </c>
      <c r="C38" s="27" t="s">
        <v>479</v>
      </c>
      <c r="D38" s="38">
        <v>30</v>
      </c>
      <c r="E38" s="27">
        <v>20</v>
      </c>
      <c r="F38" s="27">
        <v>2</v>
      </c>
      <c r="G38" s="27">
        <v>7</v>
      </c>
      <c r="H38" s="27"/>
      <c r="I38" s="27"/>
      <c r="J38" s="27">
        <v>2</v>
      </c>
      <c r="K38" s="27">
        <v>4</v>
      </c>
      <c r="L38" s="87"/>
      <c r="M38" s="27">
        <v>5</v>
      </c>
      <c r="N38" s="27">
        <f t="shared" si="4"/>
        <v>5</v>
      </c>
      <c r="O38" s="39">
        <v>2</v>
      </c>
      <c r="P38" s="55">
        <v>6</v>
      </c>
      <c r="Q38" s="39">
        <v>4</v>
      </c>
      <c r="R38" s="88"/>
      <c r="S38" s="88"/>
      <c r="T38" s="27">
        <f t="shared" si="5"/>
        <v>6</v>
      </c>
      <c r="U38" s="40">
        <f t="shared" si="6"/>
        <v>0.95</v>
      </c>
      <c r="V38" s="22">
        <v>500</v>
      </c>
      <c r="W38" s="22" t="s">
        <v>86</v>
      </c>
      <c r="X38" s="22" t="s">
        <v>82</v>
      </c>
      <c r="Y38" s="74">
        <v>1160</v>
      </c>
      <c r="Z38" s="41" t="s">
        <v>480</v>
      </c>
      <c r="AA38" s="1" t="s">
        <v>342</v>
      </c>
      <c r="AB38" s="28" t="s">
        <v>351</v>
      </c>
    </row>
    <row r="39" spans="1:28" x14ac:dyDescent="0.3">
      <c r="A39" s="1" t="s">
        <v>46</v>
      </c>
      <c r="B39" s="1" t="s">
        <v>63</v>
      </c>
      <c r="C39" s="27" t="s">
        <v>206</v>
      </c>
      <c r="D39" s="38">
        <v>11</v>
      </c>
      <c r="E39" s="27">
        <v>36</v>
      </c>
      <c r="F39" s="27">
        <v>3</v>
      </c>
      <c r="G39" s="27">
        <v>9</v>
      </c>
      <c r="H39" s="27"/>
      <c r="I39" s="27"/>
      <c r="J39" s="27">
        <v>0</v>
      </c>
      <c r="K39" s="27">
        <v>0</v>
      </c>
      <c r="L39" s="87"/>
      <c r="M39" s="27">
        <v>4</v>
      </c>
      <c r="N39" s="27">
        <f t="shared" si="4"/>
        <v>4</v>
      </c>
      <c r="O39" s="39">
        <v>5</v>
      </c>
      <c r="P39" s="55">
        <v>6</v>
      </c>
      <c r="Q39" s="39">
        <v>3</v>
      </c>
      <c r="R39" s="88"/>
      <c r="S39" s="88"/>
      <c r="T39" s="27">
        <f t="shared" si="5"/>
        <v>6</v>
      </c>
      <c r="U39" s="40">
        <f t="shared" si="6"/>
        <v>0.63888888888888884</v>
      </c>
      <c r="V39" s="22">
        <v>500</v>
      </c>
      <c r="W39" s="22" t="s">
        <v>86</v>
      </c>
      <c r="X39" s="22" t="s">
        <v>82</v>
      </c>
      <c r="Y39" s="74">
        <v>1160</v>
      </c>
      <c r="Z39" s="41" t="s">
        <v>423</v>
      </c>
      <c r="AA39" s="1" t="s">
        <v>342</v>
      </c>
      <c r="AB39" s="28" t="s">
        <v>351</v>
      </c>
    </row>
    <row r="40" spans="1:28" x14ac:dyDescent="0.3">
      <c r="A40" s="1" t="s">
        <v>46</v>
      </c>
      <c r="B40" s="1" t="s">
        <v>63</v>
      </c>
      <c r="C40" s="27" t="s">
        <v>451</v>
      </c>
      <c r="D40" s="38">
        <v>31</v>
      </c>
      <c r="E40" s="27">
        <v>33</v>
      </c>
      <c r="F40" s="27">
        <v>9</v>
      </c>
      <c r="G40" s="27">
        <v>16</v>
      </c>
      <c r="H40" s="27"/>
      <c r="I40" s="27"/>
      <c r="J40" s="27">
        <v>7</v>
      </c>
      <c r="K40" s="27">
        <v>8</v>
      </c>
      <c r="L40" s="87"/>
      <c r="M40" s="27">
        <v>7</v>
      </c>
      <c r="N40" s="27">
        <f t="shared" si="4"/>
        <v>7</v>
      </c>
      <c r="O40" s="39">
        <v>3</v>
      </c>
      <c r="P40" s="39">
        <v>2</v>
      </c>
      <c r="Q40" s="39">
        <v>3</v>
      </c>
      <c r="R40" s="88"/>
      <c r="S40" s="88"/>
      <c r="T40" s="27">
        <f t="shared" si="5"/>
        <v>25</v>
      </c>
      <c r="U40" s="40">
        <f t="shared" si="6"/>
        <v>1.2424242424242424</v>
      </c>
      <c r="V40" s="22">
        <v>500</v>
      </c>
      <c r="W40" s="22" t="s">
        <v>86</v>
      </c>
      <c r="X40" s="22" t="s">
        <v>82</v>
      </c>
      <c r="Y40" s="74">
        <v>1160</v>
      </c>
      <c r="Z40" s="41" t="s">
        <v>423</v>
      </c>
      <c r="AA40" s="1" t="s">
        <v>342</v>
      </c>
      <c r="AB40" s="28" t="s">
        <v>351</v>
      </c>
    </row>
    <row r="41" spans="1:28" x14ac:dyDescent="0.3">
      <c r="A41" s="1" t="s">
        <v>46</v>
      </c>
      <c r="B41" s="1" t="s">
        <v>63</v>
      </c>
      <c r="C41" s="27" t="s">
        <v>209</v>
      </c>
      <c r="D41" s="38">
        <v>33</v>
      </c>
      <c r="E41" s="27" t="s">
        <v>395</v>
      </c>
      <c r="F41" s="27"/>
      <c r="G41" s="27"/>
      <c r="H41" s="27"/>
      <c r="I41" s="27"/>
      <c r="J41" s="27"/>
      <c r="K41" s="27"/>
      <c r="L41" s="87"/>
      <c r="M41" s="27"/>
      <c r="N41" s="27"/>
      <c r="O41" s="39"/>
      <c r="P41" s="39"/>
      <c r="Q41" s="39"/>
      <c r="R41" s="88"/>
      <c r="S41" s="88"/>
      <c r="T41" s="27"/>
      <c r="U41" s="40" t="str">
        <f t="shared" si="6"/>
        <v/>
      </c>
      <c r="V41" s="22">
        <v>500</v>
      </c>
      <c r="W41" s="22" t="s">
        <v>86</v>
      </c>
      <c r="X41" s="22" t="s">
        <v>82</v>
      </c>
      <c r="Y41" s="74">
        <v>1160</v>
      </c>
      <c r="Z41" s="41" t="s">
        <v>423</v>
      </c>
      <c r="AA41" s="1" t="s">
        <v>342</v>
      </c>
      <c r="AB41" s="28" t="s">
        <v>351</v>
      </c>
    </row>
    <row r="42" spans="1:28" x14ac:dyDescent="0.3">
      <c r="A42" s="1" t="s">
        <v>46</v>
      </c>
      <c r="B42" s="1" t="s">
        <v>63</v>
      </c>
      <c r="C42" s="27" t="s">
        <v>452</v>
      </c>
      <c r="D42" s="38">
        <v>34</v>
      </c>
      <c r="E42" s="27">
        <v>14</v>
      </c>
      <c r="F42" s="27">
        <v>2</v>
      </c>
      <c r="G42" s="27">
        <v>5</v>
      </c>
      <c r="H42" s="27"/>
      <c r="I42" s="27"/>
      <c r="J42" s="27">
        <v>2</v>
      </c>
      <c r="K42" s="27">
        <v>3</v>
      </c>
      <c r="L42" s="87"/>
      <c r="M42" s="27">
        <v>1</v>
      </c>
      <c r="N42" s="27">
        <f>SUM(L42:M42)</f>
        <v>1</v>
      </c>
      <c r="O42" s="39">
        <v>0</v>
      </c>
      <c r="P42" s="39">
        <v>0</v>
      </c>
      <c r="Q42" s="39"/>
      <c r="R42" s="88"/>
      <c r="S42" s="88"/>
      <c r="T42" s="27">
        <f t="shared" si="5"/>
        <v>6</v>
      </c>
      <c r="U42" s="40">
        <f t="shared" si="6"/>
        <v>0.5</v>
      </c>
      <c r="V42" s="22">
        <v>500</v>
      </c>
      <c r="W42" s="22" t="s">
        <v>86</v>
      </c>
      <c r="X42" s="22" t="s">
        <v>82</v>
      </c>
      <c r="Y42" s="74">
        <v>1160</v>
      </c>
      <c r="Z42" s="41" t="s">
        <v>423</v>
      </c>
      <c r="AA42" s="1" t="s">
        <v>342</v>
      </c>
      <c r="AB42" s="28" t="s">
        <v>351</v>
      </c>
    </row>
    <row r="43" spans="1:28" x14ac:dyDescent="0.3">
      <c r="A43" s="1" t="s">
        <v>46</v>
      </c>
      <c r="B43" s="1" t="s">
        <v>63</v>
      </c>
      <c r="C43" s="27" t="s">
        <v>453</v>
      </c>
      <c r="D43" s="38">
        <v>23</v>
      </c>
      <c r="E43" s="27">
        <v>7</v>
      </c>
      <c r="F43" s="27">
        <v>1</v>
      </c>
      <c r="G43" s="27">
        <v>1</v>
      </c>
      <c r="H43" s="27"/>
      <c r="I43" s="27"/>
      <c r="J43" s="27">
        <v>2</v>
      </c>
      <c r="K43" s="27">
        <v>6</v>
      </c>
      <c r="L43" s="87"/>
      <c r="M43" s="27">
        <v>0</v>
      </c>
      <c r="N43" s="27">
        <f>SUM(L43:M43)</f>
        <v>0</v>
      </c>
      <c r="O43" s="39">
        <v>0</v>
      </c>
      <c r="P43" s="39">
        <v>1</v>
      </c>
      <c r="Q43" s="39"/>
      <c r="R43" s="88"/>
      <c r="S43" s="88"/>
      <c r="T43" s="27">
        <f t="shared" si="5"/>
        <v>4</v>
      </c>
      <c r="U43" s="40">
        <f t="shared" si="6"/>
        <v>0.5714285714285714</v>
      </c>
      <c r="V43" s="22">
        <v>500</v>
      </c>
      <c r="W43" s="22" t="s">
        <v>86</v>
      </c>
      <c r="X43" s="22" t="s">
        <v>82</v>
      </c>
      <c r="Y43" s="74">
        <v>1160</v>
      </c>
      <c r="Z43" s="41" t="s">
        <v>423</v>
      </c>
      <c r="AA43" s="1" t="s">
        <v>342</v>
      </c>
      <c r="AB43" s="28" t="s">
        <v>351</v>
      </c>
    </row>
    <row r="44" spans="1:28" x14ac:dyDescent="0.3">
      <c r="A44" s="1" t="s">
        <v>46</v>
      </c>
      <c r="B44" s="1" t="s">
        <v>63</v>
      </c>
      <c r="C44" s="27" t="s">
        <v>418</v>
      </c>
      <c r="D44" s="38">
        <v>22</v>
      </c>
      <c r="E44" s="27">
        <v>33</v>
      </c>
      <c r="F44" s="27">
        <v>4</v>
      </c>
      <c r="G44" s="27">
        <v>7</v>
      </c>
      <c r="H44" s="27"/>
      <c r="I44" s="27"/>
      <c r="J44" s="27">
        <v>7</v>
      </c>
      <c r="K44" s="27">
        <v>8</v>
      </c>
      <c r="L44" s="87"/>
      <c r="M44" s="27">
        <v>10</v>
      </c>
      <c r="N44" s="27">
        <f>SUM(L44:M44)</f>
        <v>10</v>
      </c>
      <c r="O44" s="39">
        <v>0</v>
      </c>
      <c r="P44" s="55">
        <v>6</v>
      </c>
      <c r="Q44" s="39">
        <v>1</v>
      </c>
      <c r="R44" s="88"/>
      <c r="S44" s="88"/>
      <c r="T44" s="27">
        <f t="shared" si="5"/>
        <v>15</v>
      </c>
      <c r="U44" s="40">
        <f t="shared" si="6"/>
        <v>0.78787878787878785</v>
      </c>
      <c r="V44" s="22">
        <v>500</v>
      </c>
      <c r="W44" s="22" t="s">
        <v>86</v>
      </c>
      <c r="X44" s="22" t="s">
        <v>82</v>
      </c>
      <c r="Y44" s="74">
        <v>1160</v>
      </c>
      <c r="Z44" s="41" t="s">
        <v>423</v>
      </c>
      <c r="AA44" s="1" t="s">
        <v>342</v>
      </c>
      <c r="AB44" s="28" t="s">
        <v>351</v>
      </c>
    </row>
    <row r="45" spans="1:28" ht="15" thickBot="1" x14ac:dyDescent="0.35">
      <c r="A45" s="1" t="s">
        <v>46</v>
      </c>
      <c r="B45" s="1" t="s">
        <v>63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42"/>
      <c r="Q45" s="42"/>
      <c r="R45" s="55">
        <v>26</v>
      </c>
      <c r="S45" s="42"/>
      <c r="T45" s="27"/>
      <c r="U45" s="40" t="str">
        <f>_xlfn.IFNA("",((T45+Q45+N45-R45)+(O45*2))/E45)</f>
        <v/>
      </c>
      <c r="V45" s="22">
        <v>500</v>
      </c>
      <c r="W45" s="22" t="s">
        <v>86</v>
      </c>
      <c r="X45" s="22" t="s">
        <v>82</v>
      </c>
      <c r="Y45" s="74">
        <v>1160</v>
      </c>
      <c r="Z45" s="41" t="s">
        <v>423</v>
      </c>
      <c r="AA45" s="1" t="s">
        <v>342</v>
      </c>
      <c r="AB45" s="28" t="s">
        <v>351</v>
      </c>
    </row>
    <row r="46" spans="1:28" ht="15" thickBot="1" x14ac:dyDescent="0.35">
      <c r="A46" s="43" t="s">
        <v>46</v>
      </c>
      <c r="B46" s="43" t="s">
        <v>63</v>
      </c>
      <c r="C46" s="44" t="s">
        <v>40</v>
      </c>
      <c r="D46" s="43"/>
      <c r="E46" s="70">
        <f t="shared" ref="E46:T46" si="7">SUM(E35:E45)</f>
        <v>215</v>
      </c>
      <c r="F46" s="44">
        <f t="shared" si="7"/>
        <v>36</v>
      </c>
      <c r="G46" s="44">
        <f t="shared" si="7"/>
        <v>70</v>
      </c>
      <c r="H46" s="44">
        <f t="shared" si="7"/>
        <v>0</v>
      </c>
      <c r="I46" s="44">
        <f t="shared" si="7"/>
        <v>0</v>
      </c>
      <c r="J46" s="44">
        <f t="shared" si="7"/>
        <v>34</v>
      </c>
      <c r="K46" s="44">
        <f t="shared" si="7"/>
        <v>49</v>
      </c>
      <c r="L46" s="44">
        <f t="shared" si="7"/>
        <v>0</v>
      </c>
      <c r="M46" s="44">
        <f t="shared" si="7"/>
        <v>39</v>
      </c>
      <c r="N46" s="44">
        <f t="shared" si="7"/>
        <v>39</v>
      </c>
      <c r="O46" s="44">
        <f t="shared" si="7"/>
        <v>18</v>
      </c>
      <c r="P46" s="44">
        <f t="shared" si="7"/>
        <v>32</v>
      </c>
      <c r="Q46" s="44">
        <f t="shared" si="7"/>
        <v>15</v>
      </c>
      <c r="R46" s="44">
        <f t="shared" si="7"/>
        <v>26</v>
      </c>
      <c r="S46" s="44">
        <f t="shared" si="7"/>
        <v>0</v>
      </c>
      <c r="T46" s="44">
        <f t="shared" si="7"/>
        <v>106</v>
      </c>
      <c r="U46" s="45">
        <f>((T46+Q46+N46-R46)+(O46*2))/E46</f>
        <v>0.79069767441860461</v>
      </c>
      <c r="V46" s="46">
        <v>500</v>
      </c>
      <c r="W46" s="46" t="s">
        <v>86</v>
      </c>
      <c r="X46" s="46" t="s">
        <v>82</v>
      </c>
      <c r="Y46" s="75">
        <v>1160</v>
      </c>
      <c r="Z46" s="61" t="s">
        <v>481</v>
      </c>
      <c r="AA46" s="43" t="s">
        <v>342</v>
      </c>
      <c r="AB46" s="78" t="s">
        <v>351</v>
      </c>
    </row>
    <row r="47" spans="1:28" x14ac:dyDescent="0.3">
      <c r="A47" s="1"/>
      <c r="B47" s="1"/>
      <c r="C47" s="1"/>
      <c r="D47" s="1"/>
      <c r="E47" s="71" t="s">
        <v>422</v>
      </c>
      <c r="F47" s="48" t="s">
        <v>41</v>
      </c>
      <c r="G47" s="49">
        <f>F46/G46</f>
        <v>0.51428571428571423</v>
      </c>
      <c r="H47" s="27"/>
      <c r="I47" s="1"/>
      <c r="J47" s="48" t="s">
        <v>42</v>
      </c>
      <c r="K47" s="50">
        <f>J46/K46</f>
        <v>0.69387755102040816</v>
      </c>
      <c r="L47" s="1"/>
      <c r="M47" s="39" t="s">
        <v>43</v>
      </c>
      <c r="N47" s="51">
        <v>12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B49" s="1"/>
      <c r="C49" t="s">
        <v>482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1:28" x14ac:dyDescent="0.3">
      <c r="C50" s="1" t="s">
        <v>419</v>
      </c>
      <c r="AB50" s="71"/>
    </row>
    <row r="51" spans="1:28" x14ac:dyDescent="0.3">
      <c r="C51" s="1" t="s">
        <v>420</v>
      </c>
      <c r="AB51" s="71"/>
    </row>
    <row r="52" spans="1:28" x14ac:dyDescent="0.3">
      <c r="A52" s="1"/>
      <c r="B52" s="1"/>
      <c r="C52" s="1" t="s">
        <v>421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2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5F2-790C-4D4D-A178-787787DA7188}">
  <sheetPr>
    <tabColor rgb="FFFF0000"/>
  </sheetPr>
  <dimension ref="A1:AB51"/>
  <sheetViews>
    <sheetView tabSelected="1"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55468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405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195</v>
      </c>
      <c r="D4" s="7" t="s">
        <v>5</v>
      </c>
      <c r="E4" s="8"/>
      <c r="F4" s="5"/>
      <c r="G4" s="1"/>
      <c r="J4" s="15" t="s">
        <v>352</v>
      </c>
      <c r="K4" s="16" t="s">
        <v>45</v>
      </c>
      <c r="L4" s="17"/>
      <c r="M4" s="18"/>
      <c r="N4" s="19">
        <v>28</v>
      </c>
      <c r="O4" s="19">
        <v>35</v>
      </c>
      <c r="P4" s="19">
        <v>27</v>
      </c>
      <c r="Q4" s="19">
        <v>32</v>
      </c>
      <c r="R4" s="20"/>
      <c r="S4" s="21">
        <f>SUM(N4:R4)</f>
        <v>122</v>
      </c>
      <c r="T4" s="22">
        <v>503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353</v>
      </c>
      <c r="K5" s="16" t="s">
        <v>66</v>
      </c>
      <c r="L5" s="17"/>
      <c r="M5" s="18"/>
      <c r="N5" s="19">
        <v>13</v>
      </c>
      <c r="O5" s="19">
        <v>11</v>
      </c>
      <c r="P5" s="19">
        <v>14</v>
      </c>
      <c r="Q5" s="19">
        <v>23</v>
      </c>
      <c r="R5" s="20"/>
      <c r="S5" s="21">
        <f>SUM(N5:R5)</f>
        <v>61</v>
      </c>
      <c r="T5" s="22">
        <v>503</v>
      </c>
      <c r="U5" s="1"/>
      <c r="V5" s="1"/>
      <c r="W5" s="1"/>
    </row>
    <row r="6" spans="1:28" x14ac:dyDescent="0.3">
      <c r="C6" s="23">
        <v>1756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131</v>
      </c>
      <c r="D7" s="7" t="s">
        <v>8</v>
      </c>
      <c r="G7" s="1"/>
      <c r="S7" s="1"/>
      <c r="T7" s="25" t="s">
        <v>9</v>
      </c>
      <c r="U7" s="1"/>
      <c r="V7" s="26">
        <v>503</v>
      </c>
      <c r="W7" s="1"/>
    </row>
    <row r="8" spans="1:28" x14ac:dyDescent="0.3">
      <c r="B8" s="1"/>
      <c r="C8" s="24" t="s">
        <v>132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117</v>
      </c>
      <c r="D13" s="38">
        <v>44</v>
      </c>
      <c r="E13" s="27">
        <v>24</v>
      </c>
      <c r="F13" s="27">
        <v>11</v>
      </c>
      <c r="G13" s="27">
        <v>14</v>
      </c>
      <c r="H13" s="27"/>
      <c r="I13" s="27"/>
      <c r="J13" s="27">
        <v>2</v>
      </c>
      <c r="K13" s="27">
        <v>2</v>
      </c>
      <c r="L13" s="87"/>
      <c r="M13" s="27">
        <v>3</v>
      </c>
      <c r="N13" s="27">
        <f>SUM(L13:M13)</f>
        <v>3</v>
      </c>
      <c r="O13" s="27">
        <v>2</v>
      </c>
      <c r="P13" s="39">
        <v>2</v>
      </c>
      <c r="Q13" s="87"/>
      <c r="R13" s="87"/>
      <c r="S13" s="87"/>
      <c r="T13" s="27">
        <f>(H13*3)+((F13-H13)*2)+J13</f>
        <v>24</v>
      </c>
      <c r="U13" s="40">
        <f>IFERROR(((T13+Q13+N13-R13)+(O13*2))/E13,"")</f>
        <v>1.2916666666666667</v>
      </c>
      <c r="V13" s="22">
        <v>503</v>
      </c>
      <c r="W13" s="22" t="s">
        <v>81</v>
      </c>
      <c r="X13" s="22" t="s">
        <v>87</v>
      </c>
      <c r="Y13" s="74">
        <v>1756</v>
      </c>
      <c r="Z13" s="41" t="s">
        <v>354</v>
      </c>
      <c r="AA13" s="1" t="s">
        <v>355</v>
      </c>
      <c r="AB13" s="28" t="s">
        <v>356</v>
      </c>
    </row>
    <row r="14" spans="1:28" x14ac:dyDescent="0.3">
      <c r="A14" s="1" t="s">
        <v>65</v>
      </c>
      <c r="B14" s="1" t="s">
        <v>46</v>
      </c>
      <c r="C14" s="27" t="s">
        <v>120</v>
      </c>
      <c r="D14" s="38">
        <v>51</v>
      </c>
      <c r="E14" s="27">
        <v>21</v>
      </c>
      <c r="F14" s="27">
        <v>3</v>
      </c>
      <c r="G14" s="27">
        <v>8</v>
      </c>
      <c r="H14" s="27"/>
      <c r="I14" s="27"/>
      <c r="J14" s="27">
        <v>0</v>
      </c>
      <c r="K14" s="27">
        <v>2</v>
      </c>
      <c r="L14" s="87"/>
      <c r="M14" s="27">
        <v>5</v>
      </c>
      <c r="N14" s="27">
        <f t="shared" ref="N14:N20" si="0">SUM(L14:M14)</f>
        <v>5</v>
      </c>
      <c r="O14" s="39">
        <v>1</v>
      </c>
      <c r="P14" s="39">
        <v>2</v>
      </c>
      <c r="Q14" s="88"/>
      <c r="R14" s="88"/>
      <c r="S14" s="39">
        <v>1</v>
      </c>
      <c r="T14" s="39">
        <f t="shared" ref="T14:T20" si="1">(H14*3)+((F14-H14)*2)+J14</f>
        <v>6</v>
      </c>
      <c r="U14" s="40">
        <f t="shared" ref="U14:U23" si="2">IFERROR(((T14+Q14+N14-R14)+(O14*2))/E14,"")</f>
        <v>0.61904761904761907</v>
      </c>
      <c r="V14" s="22">
        <v>503</v>
      </c>
      <c r="W14" s="22" t="s">
        <v>81</v>
      </c>
      <c r="X14" s="22" t="s">
        <v>87</v>
      </c>
      <c r="Y14" s="74">
        <v>1756</v>
      </c>
      <c r="Z14" s="41" t="s">
        <v>354</v>
      </c>
      <c r="AA14" s="1" t="s">
        <v>355</v>
      </c>
      <c r="AB14" s="28" t="s">
        <v>356</v>
      </c>
    </row>
    <row r="15" spans="1:28" x14ac:dyDescent="0.3">
      <c r="A15" s="1" t="s">
        <v>65</v>
      </c>
      <c r="B15" s="1" t="s">
        <v>46</v>
      </c>
      <c r="C15" s="27" t="s">
        <v>424</v>
      </c>
      <c r="D15" s="89"/>
      <c r="E15" s="27">
        <v>16</v>
      </c>
      <c r="F15" s="27">
        <v>0</v>
      </c>
      <c r="G15" s="27">
        <v>7</v>
      </c>
      <c r="H15" s="27"/>
      <c r="I15" s="27"/>
      <c r="J15" s="27">
        <v>3</v>
      </c>
      <c r="K15" s="27">
        <v>5</v>
      </c>
      <c r="L15" s="87"/>
      <c r="M15" s="27">
        <v>0</v>
      </c>
      <c r="N15" s="27">
        <f t="shared" si="0"/>
        <v>0</v>
      </c>
      <c r="O15" s="39">
        <v>3</v>
      </c>
      <c r="P15" s="39">
        <v>0</v>
      </c>
      <c r="Q15" s="88"/>
      <c r="R15" s="88"/>
      <c r="S15" s="88"/>
      <c r="T15" s="39">
        <f t="shared" si="1"/>
        <v>3</v>
      </c>
      <c r="U15" s="40">
        <f t="shared" si="2"/>
        <v>0.5625</v>
      </c>
      <c r="V15" s="22">
        <v>503</v>
      </c>
      <c r="W15" s="22" t="s">
        <v>81</v>
      </c>
      <c r="X15" s="22" t="s">
        <v>87</v>
      </c>
      <c r="Y15" s="74">
        <v>1756</v>
      </c>
      <c r="Z15" s="41" t="s">
        <v>354</v>
      </c>
      <c r="AA15" s="1" t="s">
        <v>355</v>
      </c>
      <c r="AB15" s="28" t="s">
        <v>356</v>
      </c>
    </row>
    <row r="16" spans="1:28" x14ac:dyDescent="0.3">
      <c r="A16" s="1" t="s">
        <v>65</v>
      </c>
      <c r="B16" s="1" t="s">
        <v>46</v>
      </c>
      <c r="C16" s="27" t="s">
        <v>47</v>
      </c>
      <c r="D16" s="38">
        <v>50</v>
      </c>
      <c r="E16" s="27">
        <v>18</v>
      </c>
      <c r="F16" s="27">
        <v>7</v>
      </c>
      <c r="G16" s="27">
        <v>9</v>
      </c>
      <c r="H16" s="27"/>
      <c r="I16" s="27"/>
      <c r="J16" s="27">
        <v>4</v>
      </c>
      <c r="K16" s="27">
        <v>5</v>
      </c>
      <c r="L16" s="87"/>
      <c r="M16" s="27">
        <v>16</v>
      </c>
      <c r="N16" s="27">
        <f t="shared" si="0"/>
        <v>16</v>
      </c>
      <c r="O16" s="39">
        <v>0</v>
      </c>
      <c r="P16" s="39">
        <v>2</v>
      </c>
      <c r="Q16" s="88"/>
      <c r="R16" s="88"/>
      <c r="S16" s="39">
        <v>1</v>
      </c>
      <c r="T16" s="39">
        <f t="shared" si="1"/>
        <v>18</v>
      </c>
      <c r="U16" s="40">
        <f t="shared" si="2"/>
        <v>1.8888888888888888</v>
      </c>
      <c r="V16" s="22">
        <v>503</v>
      </c>
      <c r="W16" s="22" t="s">
        <v>81</v>
      </c>
      <c r="X16" s="22" t="s">
        <v>87</v>
      </c>
      <c r="Y16" s="74">
        <v>1756</v>
      </c>
      <c r="Z16" s="41" t="s">
        <v>354</v>
      </c>
      <c r="AA16" s="1" t="s">
        <v>355</v>
      </c>
      <c r="AB16" s="28" t="s">
        <v>356</v>
      </c>
    </row>
    <row r="17" spans="1:28" x14ac:dyDescent="0.3">
      <c r="A17" s="1" t="s">
        <v>65</v>
      </c>
      <c r="B17" s="1" t="s">
        <v>46</v>
      </c>
      <c r="C17" s="27" t="s">
        <v>50</v>
      </c>
      <c r="D17" s="38">
        <v>43</v>
      </c>
      <c r="E17" s="27">
        <v>23</v>
      </c>
      <c r="F17" s="27">
        <v>3</v>
      </c>
      <c r="G17" s="27">
        <v>4</v>
      </c>
      <c r="H17" s="27"/>
      <c r="I17" s="27"/>
      <c r="J17" s="27">
        <v>0</v>
      </c>
      <c r="K17" s="27">
        <v>0</v>
      </c>
      <c r="L17" s="87"/>
      <c r="M17" s="27">
        <v>3</v>
      </c>
      <c r="N17" s="27">
        <f t="shared" si="0"/>
        <v>3</v>
      </c>
      <c r="O17" s="39">
        <v>2</v>
      </c>
      <c r="P17" s="39">
        <v>0</v>
      </c>
      <c r="Q17" s="39">
        <v>3</v>
      </c>
      <c r="R17" s="88"/>
      <c r="S17" s="88"/>
      <c r="T17" s="39">
        <f t="shared" si="1"/>
        <v>6</v>
      </c>
      <c r="U17" s="40">
        <f t="shared" si="2"/>
        <v>0.69565217391304346</v>
      </c>
      <c r="V17" s="22">
        <v>503</v>
      </c>
      <c r="W17" s="22" t="s">
        <v>81</v>
      </c>
      <c r="X17" s="22" t="s">
        <v>87</v>
      </c>
      <c r="Y17" s="74">
        <v>1756</v>
      </c>
      <c r="Z17" s="41" t="s">
        <v>354</v>
      </c>
      <c r="AA17" s="1" t="s">
        <v>355</v>
      </c>
      <c r="AB17" s="28" t="s">
        <v>356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10</v>
      </c>
      <c r="E18" s="27">
        <v>19</v>
      </c>
      <c r="F18" s="27">
        <v>3</v>
      </c>
      <c r="G18" s="27">
        <v>7</v>
      </c>
      <c r="H18" s="27"/>
      <c r="I18" s="27"/>
      <c r="J18" s="27">
        <v>0</v>
      </c>
      <c r="K18" s="27">
        <v>0</v>
      </c>
      <c r="L18" s="87"/>
      <c r="M18" s="27">
        <v>3</v>
      </c>
      <c r="N18" s="27">
        <f t="shared" si="0"/>
        <v>3</v>
      </c>
      <c r="O18" s="39">
        <v>4</v>
      </c>
      <c r="P18" s="39">
        <v>2</v>
      </c>
      <c r="Q18" s="39">
        <v>2</v>
      </c>
      <c r="R18" s="88"/>
      <c r="S18" s="39">
        <v>1</v>
      </c>
      <c r="T18" s="39">
        <f t="shared" si="1"/>
        <v>6</v>
      </c>
      <c r="U18" s="40">
        <f t="shared" si="2"/>
        <v>1</v>
      </c>
      <c r="V18" s="22">
        <v>503</v>
      </c>
      <c r="W18" s="22" t="s">
        <v>81</v>
      </c>
      <c r="X18" s="22" t="s">
        <v>87</v>
      </c>
      <c r="Y18" s="74">
        <v>1756</v>
      </c>
      <c r="Z18" s="41" t="s">
        <v>354</v>
      </c>
      <c r="AA18" s="1" t="s">
        <v>355</v>
      </c>
      <c r="AB18" s="28" t="s">
        <v>356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33</v>
      </c>
      <c r="E19" s="27">
        <v>24</v>
      </c>
      <c r="F19" s="27">
        <v>2</v>
      </c>
      <c r="G19" s="27">
        <v>10</v>
      </c>
      <c r="H19" s="27"/>
      <c r="I19" s="27"/>
      <c r="J19" s="27">
        <v>2</v>
      </c>
      <c r="K19" s="27">
        <v>5</v>
      </c>
      <c r="L19" s="87"/>
      <c r="M19" s="27">
        <v>3</v>
      </c>
      <c r="N19" s="27">
        <f t="shared" si="0"/>
        <v>3</v>
      </c>
      <c r="O19" s="39">
        <v>10</v>
      </c>
      <c r="P19" s="39">
        <v>1</v>
      </c>
      <c r="Q19" s="39">
        <v>3</v>
      </c>
      <c r="R19" s="88"/>
      <c r="S19" s="88"/>
      <c r="T19" s="39">
        <f t="shared" si="1"/>
        <v>6</v>
      </c>
      <c r="U19" s="40">
        <f t="shared" si="2"/>
        <v>1.3333333333333333</v>
      </c>
      <c r="V19" s="22">
        <v>503</v>
      </c>
      <c r="W19" s="22" t="s">
        <v>81</v>
      </c>
      <c r="X19" s="22" t="s">
        <v>87</v>
      </c>
      <c r="Y19" s="74">
        <v>1756</v>
      </c>
      <c r="Z19" s="41" t="s">
        <v>354</v>
      </c>
      <c r="AA19" s="1" t="s">
        <v>355</v>
      </c>
      <c r="AB19" s="28" t="s">
        <v>356</v>
      </c>
    </row>
    <row r="20" spans="1:28" x14ac:dyDescent="0.3">
      <c r="A20" s="1" t="s">
        <v>65</v>
      </c>
      <c r="B20" s="1" t="s">
        <v>46</v>
      </c>
      <c r="C20" s="27" t="s">
        <v>122</v>
      </c>
      <c r="D20" s="38">
        <v>40</v>
      </c>
      <c r="E20" s="27">
        <v>24</v>
      </c>
      <c r="F20" s="27">
        <v>3</v>
      </c>
      <c r="G20" s="27">
        <v>4</v>
      </c>
      <c r="H20" s="27"/>
      <c r="I20" s="27"/>
      <c r="J20" s="27">
        <v>4</v>
      </c>
      <c r="K20" s="27">
        <v>5</v>
      </c>
      <c r="L20" s="87"/>
      <c r="M20" s="27">
        <v>4</v>
      </c>
      <c r="N20" s="27">
        <f t="shared" si="0"/>
        <v>4</v>
      </c>
      <c r="O20" s="39">
        <v>1</v>
      </c>
      <c r="P20" s="39">
        <v>1</v>
      </c>
      <c r="Q20" s="88"/>
      <c r="R20" s="88"/>
      <c r="S20" s="88"/>
      <c r="T20" s="39">
        <f t="shared" si="1"/>
        <v>10</v>
      </c>
      <c r="U20" s="40">
        <f t="shared" si="2"/>
        <v>0.66666666666666663</v>
      </c>
      <c r="V20" s="22">
        <v>503</v>
      </c>
      <c r="W20" s="22" t="s">
        <v>81</v>
      </c>
      <c r="X20" s="22" t="s">
        <v>87</v>
      </c>
      <c r="Y20" s="74">
        <v>1756</v>
      </c>
      <c r="Z20" s="41" t="s">
        <v>354</v>
      </c>
      <c r="AA20" s="1" t="s">
        <v>355</v>
      </c>
      <c r="AB20" s="28" t="s">
        <v>356</v>
      </c>
    </row>
    <row r="21" spans="1:28" x14ac:dyDescent="0.3">
      <c r="A21" s="1" t="s">
        <v>65</v>
      </c>
      <c r="B21" s="1" t="s">
        <v>46</v>
      </c>
      <c r="C21" s="27" t="s">
        <v>136</v>
      </c>
      <c r="D21" s="38">
        <v>11</v>
      </c>
      <c r="E21" s="27">
        <v>28</v>
      </c>
      <c r="F21" s="27">
        <v>7</v>
      </c>
      <c r="G21" s="27">
        <v>9</v>
      </c>
      <c r="H21" s="27"/>
      <c r="I21" s="27"/>
      <c r="J21" s="27">
        <v>4</v>
      </c>
      <c r="K21" s="27">
        <v>8</v>
      </c>
      <c r="L21" s="87"/>
      <c r="M21" s="27">
        <v>14</v>
      </c>
      <c r="N21" s="27">
        <f>SUM(L21:M21)</f>
        <v>14</v>
      </c>
      <c r="O21" s="39">
        <v>1</v>
      </c>
      <c r="P21" s="39">
        <v>3</v>
      </c>
      <c r="Q21" s="39">
        <v>2</v>
      </c>
      <c r="R21" s="88"/>
      <c r="S21" s="88"/>
      <c r="T21" s="39">
        <f>(H21*3)+((F21-H21)*2)+J21</f>
        <v>18</v>
      </c>
      <c r="U21" s="40">
        <f t="shared" si="2"/>
        <v>1.2857142857142858</v>
      </c>
      <c r="V21" s="22">
        <v>503</v>
      </c>
      <c r="W21" s="22" t="s">
        <v>81</v>
      </c>
      <c r="X21" s="22" t="s">
        <v>87</v>
      </c>
      <c r="Y21" s="74">
        <v>1756</v>
      </c>
      <c r="Z21" s="41" t="s">
        <v>354</v>
      </c>
      <c r="AA21" s="1" t="s">
        <v>355</v>
      </c>
      <c r="AB21" s="28" t="s">
        <v>356</v>
      </c>
    </row>
    <row r="22" spans="1:28" x14ac:dyDescent="0.3">
      <c r="A22" s="1" t="s">
        <v>65</v>
      </c>
      <c r="B22" s="1" t="s">
        <v>46</v>
      </c>
      <c r="C22" s="27" t="s">
        <v>123</v>
      </c>
      <c r="D22" s="38">
        <v>24</v>
      </c>
      <c r="E22" s="27">
        <v>22</v>
      </c>
      <c r="F22" s="27">
        <v>2</v>
      </c>
      <c r="G22" s="27">
        <v>6</v>
      </c>
      <c r="H22" s="27"/>
      <c r="I22" s="27"/>
      <c r="J22" s="27">
        <v>4</v>
      </c>
      <c r="K22" s="27">
        <v>4</v>
      </c>
      <c r="L22" s="87"/>
      <c r="M22" s="27">
        <v>9</v>
      </c>
      <c r="N22" s="27">
        <f>SUM(L22:M22)</f>
        <v>9</v>
      </c>
      <c r="O22" s="39">
        <v>1</v>
      </c>
      <c r="P22" s="39">
        <v>2</v>
      </c>
      <c r="Q22" s="88"/>
      <c r="R22" s="88"/>
      <c r="S22" s="88"/>
      <c r="T22" s="39">
        <f>(H22*3)+((F22-H22)*2)+J22</f>
        <v>8</v>
      </c>
      <c r="U22" s="40">
        <f t="shared" si="2"/>
        <v>0.86363636363636365</v>
      </c>
      <c r="V22" s="22">
        <v>503</v>
      </c>
      <c r="W22" s="22" t="s">
        <v>81</v>
      </c>
      <c r="X22" s="22" t="s">
        <v>87</v>
      </c>
      <c r="Y22" s="74">
        <v>1756</v>
      </c>
      <c r="Z22" s="41" t="s">
        <v>354</v>
      </c>
      <c r="AA22" s="1" t="s">
        <v>355</v>
      </c>
      <c r="AB22" s="28" t="s">
        <v>356</v>
      </c>
    </row>
    <row r="23" spans="1:28" x14ac:dyDescent="0.3">
      <c r="A23" s="1" t="s">
        <v>65</v>
      </c>
      <c r="B23" s="1" t="s">
        <v>46</v>
      </c>
      <c r="C23" s="27" t="s">
        <v>55</v>
      </c>
      <c r="D23" s="38">
        <v>1</v>
      </c>
      <c r="E23" s="27">
        <v>21</v>
      </c>
      <c r="F23" s="27">
        <v>7</v>
      </c>
      <c r="G23" s="27">
        <v>11</v>
      </c>
      <c r="H23" s="27"/>
      <c r="I23" s="27"/>
      <c r="J23" s="27">
        <v>0</v>
      </c>
      <c r="K23" s="27">
        <v>0</v>
      </c>
      <c r="L23" s="87"/>
      <c r="M23" s="27">
        <v>3</v>
      </c>
      <c r="N23" s="27">
        <f>SUM(L23:M23)</f>
        <v>3</v>
      </c>
      <c r="O23" s="39">
        <v>1</v>
      </c>
      <c r="P23" s="39">
        <v>1</v>
      </c>
      <c r="Q23" s="39">
        <v>2</v>
      </c>
      <c r="R23" s="88"/>
      <c r="S23" s="88"/>
      <c r="T23" s="39">
        <f>(H23*3)+((F23-H23)*2)+J23</f>
        <v>14</v>
      </c>
      <c r="U23" s="40">
        <f t="shared" si="2"/>
        <v>1</v>
      </c>
      <c r="V23" s="22">
        <v>503</v>
      </c>
      <c r="W23" s="22" t="s">
        <v>81</v>
      </c>
      <c r="X23" s="22" t="s">
        <v>87</v>
      </c>
      <c r="Y23" s="74">
        <v>1756</v>
      </c>
      <c r="Z23" s="41" t="s">
        <v>354</v>
      </c>
      <c r="AA23" s="1" t="s">
        <v>355</v>
      </c>
      <c r="AB23" s="28" t="s">
        <v>356</v>
      </c>
    </row>
    <row r="24" spans="1:28" x14ac:dyDescent="0.3">
      <c r="A24" s="1" t="s">
        <v>65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5">
        <v>4</v>
      </c>
      <c r="R24" s="55">
        <v>24</v>
      </c>
      <c r="S24" s="42"/>
      <c r="T24" s="42"/>
      <c r="U24" s="40" t="str">
        <f>_xlfn.IFNA("",((T24+Q24+N24-R24)+(O24*2))/E24)</f>
        <v/>
      </c>
      <c r="V24" s="22">
        <v>503</v>
      </c>
      <c r="W24" s="22" t="s">
        <v>81</v>
      </c>
      <c r="X24" s="22" t="s">
        <v>87</v>
      </c>
      <c r="Y24" s="74">
        <v>1756</v>
      </c>
      <c r="Z24" s="41" t="s">
        <v>354</v>
      </c>
      <c r="AA24" s="1" t="s">
        <v>355</v>
      </c>
      <c r="AB24" s="28" t="s">
        <v>356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48</v>
      </c>
      <c r="G25" s="44">
        <f t="shared" si="3"/>
        <v>89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36</v>
      </c>
      <c r="L25" s="44">
        <f t="shared" si="3"/>
        <v>0</v>
      </c>
      <c r="M25" s="44">
        <f t="shared" si="3"/>
        <v>63</v>
      </c>
      <c r="N25" s="44">
        <f t="shared" si="3"/>
        <v>63</v>
      </c>
      <c r="O25" s="44">
        <f t="shared" si="3"/>
        <v>26</v>
      </c>
      <c r="P25" s="44">
        <f t="shared" si="3"/>
        <v>16</v>
      </c>
      <c r="Q25" s="44">
        <f t="shared" si="3"/>
        <v>16</v>
      </c>
      <c r="R25" s="44">
        <f t="shared" si="3"/>
        <v>24</v>
      </c>
      <c r="S25" s="44">
        <f t="shared" si="3"/>
        <v>3</v>
      </c>
      <c r="T25" s="44">
        <f t="shared" si="3"/>
        <v>119</v>
      </c>
      <c r="U25" s="45">
        <f>((T25+Q25+N25-R25)+(O25*2))/E25</f>
        <v>0.94166666666666665</v>
      </c>
      <c r="V25" s="46">
        <v>503</v>
      </c>
      <c r="W25" s="46" t="s">
        <v>81</v>
      </c>
      <c r="X25" s="46" t="s">
        <v>87</v>
      </c>
      <c r="Y25" s="75">
        <v>1756</v>
      </c>
      <c r="Z25" s="47" t="s">
        <v>354</v>
      </c>
      <c r="AA25" s="43" t="s">
        <v>355</v>
      </c>
      <c r="AB25" s="78" t="s">
        <v>356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0.5393258426966292</v>
      </c>
      <c r="H26" s="27"/>
      <c r="I26" s="1"/>
      <c r="J26" s="48" t="s">
        <v>42</v>
      </c>
      <c r="K26" s="50">
        <f>J25/K25</f>
        <v>0.63888888888888884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F28" s="48"/>
      <c r="G28" s="67"/>
      <c r="H28" s="27"/>
      <c r="I28" s="1"/>
      <c r="J28" s="48"/>
      <c r="K28" s="68"/>
      <c r="L28" s="1"/>
      <c r="M28" s="39"/>
      <c r="N28" s="64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67"/>
      <c r="H29" s="27"/>
      <c r="I29" s="1"/>
      <c r="J29" s="48"/>
      <c r="K29" s="68"/>
      <c r="L29" s="1"/>
      <c r="M29" s="39"/>
      <c r="N29" s="64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F30" s="48"/>
      <c r="G30" s="67"/>
      <c r="H30" s="27"/>
      <c r="I30" s="1"/>
      <c r="J30" s="48"/>
      <c r="K30" s="68"/>
      <c r="L30" s="1"/>
      <c r="M30" s="39"/>
      <c r="N30" s="64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381</v>
      </c>
      <c r="D35" s="38">
        <v>12</v>
      </c>
      <c r="E35" s="27">
        <v>21</v>
      </c>
      <c r="F35" s="27">
        <v>0</v>
      </c>
      <c r="G35" s="27">
        <v>3</v>
      </c>
      <c r="H35" s="27"/>
      <c r="I35" s="27"/>
      <c r="J35" s="27">
        <v>2</v>
      </c>
      <c r="K35" s="27">
        <v>2</v>
      </c>
      <c r="L35" s="87"/>
      <c r="M35" s="27">
        <v>5</v>
      </c>
      <c r="N35" s="27">
        <f>SUM(L35:M35)</f>
        <v>5</v>
      </c>
      <c r="O35" s="27">
        <v>1</v>
      </c>
      <c r="P35" s="39">
        <v>3</v>
      </c>
      <c r="Q35" s="87"/>
      <c r="R35" s="87"/>
      <c r="S35" s="87"/>
      <c r="T35" s="27">
        <f>+(F35*2)+J35</f>
        <v>2</v>
      </c>
      <c r="U35" s="40">
        <f>IFERROR(((T35+Q35+N35-R35)+(O35*2))/E35,"")</f>
        <v>0.42857142857142855</v>
      </c>
      <c r="V35" s="22">
        <v>503</v>
      </c>
      <c r="W35" s="22" t="s">
        <v>86</v>
      </c>
      <c r="X35" s="22" t="s">
        <v>82</v>
      </c>
      <c r="Y35" s="74">
        <v>1756</v>
      </c>
      <c r="Z35" s="41" t="s">
        <v>357</v>
      </c>
      <c r="AA35" s="1" t="s">
        <v>426</v>
      </c>
      <c r="AB35" s="28" t="s">
        <v>105</v>
      </c>
    </row>
    <row r="36" spans="1:28" x14ac:dyDescent="0.3">
      <c r="A36" s="1" t="s">
        <v>46</v>
      </c>
      <c r="B36" s="1" t="s">
        <v>65</v>
      </c>
      <c r="C36" s="27" t="s">
        <v>382</v>
      </c>
      <c r="D36" s="38">
        <v>42</v>
      </c>
      <c r="E36" s="27">
        <v>7</v>
      </c>
      <c r="F36" s="27">
        <v>0</v>
      </c>
      <c r="G36" s="27">
        <v>2</v>
      </c>
      <c r="H36" s="27"/>
      <c r="I36" s="27"/>
      <c r="J36" s="27">
        <v>0</v>
      </c>
      <c r="K36" s="27">
        <v>0</v>
      </c>
      <c r="L36" s="87"/>
      <c r="M36" s="27">
        <v>0</v>
      </c>
      <c r="N36" s="27">
        <f t="shared" ref="N36:N41" si="4">SUM(L36:M36)</f>
        <v>0</v>
      </c>
      <c r="O36" s="39">
        <v>0</v>
      </c>
      <c r="P36" s="39">
        <v>1</v>
      </c>
      <c r="Q36" s="88"/>
      <c r="R36" s="88"/>
      <c r="S36" s="88"/>
      <c r="T36" s="27">
        <f t="shared" ref="T36:T42" si="5">+(F36*2)+J36</f>
        <v>0</v>
      </c>
      <c r="U36" s="40">
        <f t="shared" ref="U36:U42" si="6">IFERROR(((T36+Q36+N36-R36)+(O36*2))/E36,"")</f>
        <v>0</v>
      </c>
      <c r="V36" s="22">
        <v>503</v>
      </c>
      <c r="W36" s="22" t="s">
        <v>86</v>
      </c>
      <c r="X36" s="22" t="s">
        <v>82</v>
      </c>
      <c r="Y36" s="74">
        <v>1756</v>
      </c>
      <c r="Z36" s="41" t="s">
        <v>357</v>
      </c>
      <c r="AA36" s="1" t="s">
        <v>426</v>
      </c>
      <c r="AB36" s="28" t="s">
        <v>105</v>
      </c>
    </row>
    <row r="37" spans="1:28" x14ac:dyDescent="0.3">
      <c r="A37" s="1" t="s">
        <v>46</v>
      </c>
      <c r="B37" s="1" t="s">
        <v>65</v>
      </c>
      <c r="C37" s="27" t="s">
        <v>383</v>
      </c>
      <c r="D37" s="38">
        <v>53</v>
      </c>
      <c r="E37" s="27">
        <v>22</v>
      </c>
      <c r="F37" s="27">
        <v>2</v>
      </c>
      <c r="G37" s="27">
        <v>10</v>
      </c>
      <c r="H37" s="27"/>
      <c r="I37" s="27"/>
      <c r="J37" s="27">
        <v>0</v>
      </c>
      <c r="K37" s="27">
        <v>0</v>
      </c>
      <c r="L37" s="87"/>
      <c r="M37" s="27">
        <v>5</v>
      </c>
      <c r="N37" s="27">
        <f t="shared" si="4"/>
        <v>5</v>
      </c>
      <c r="O37" s="39">
        <v>1</v>
      </c>
      <c r="P37" s="39">
        <v>3</v>
      </c>
      <c r="Q37" s="39">
        <v>4</v>
      </c>
      <c r="R37" s="88"/>
      <c r="S37" s="88"/>
      <c r="T37" s="27">
        <f t="shared" si="5"/>
        <v>4</v>
      </c>
      <c r="U37" s="40">
        <f t="shared" si="6"/>
        <v>0.68181818181818177</v>
      </c>
      <c r="V37" s="22">
        <v>503</v>
      </c>
      <c r="W37" s="22" t="s">
        <v>86</v>
      </c>
      <c r="X37" s="22" t="s">
        <v>82</v>
      </c>
      <c r="Y37" s="74">
        <v>1756</v>
      </c>
      <c r="Z37" s="41" t="s">
        <v>357</v>
      </c>
      <c r="AA37" s="1" t="s">
        <v>426</v>
      </c>
      <c r="AB37" s="28" t="s">
        <v>105</v>
      </c>
    </row>
    <row r="38" spans="1:28" x14ac:dyDescent="0.3">
      <c r="A38" s="1" t="s">
        <v>46</v>
      </c>
      <c r="B38" s="1" t="s">
        <v>65</v>
      </c>
      <c r="C38" s="27" t="s">
        <v>384</v>
      </c>
      <c r="D38" s="38">
        <v>32</v>
      </c>
      <c r="E38" s="27">
        <v>34</v>
      </c>
      <c r="F38" s="27">
        <v>6</v>
      </c>
      <c r="G38" s="27">
        <v>24</v>
      </c>
      <c r="H38" s="27"/>
      <c r="I38" s="27"/>
      <c r="J38" s="27">
        <v>1</v>
      </c>
      <c r="K38" s="27">
        <v>2</v>
      </c>
      <c r="L38" s="87"/>
      <c r="M38" s="27">
        <v>6</v>
      </c>
      <c r="N38" s="27">
        <f t="shared" si="4"/>
        <v>6</v>
      </c>
      <c r="O38" s="39">
        <v>0</v>
      </c>
      <c r="P38" s="39">
        <v>5</v>
      </c>
      <c r="Q38" s="88"/>
      <c r="R38" s="88"/>
      <c r="S38" s="88"/>
      <c r="T38" s="27">
        <f t="shared" si="5"/>
        <v>13</v>
      </c>
      <c r="U38" s="40">
        <f t="shared" si="6"/>
        <v>0.55882352941176472</v>
      </c>
      <c r="V38" s="22">
        <v>503</v>
      </c>
      <c r="W38" s="22" t="s">
        <v>86</v>
      </c>
      <c r="X38" s="22" t="s">
        <v>82</v>
      </c>
      <c r="Y38" s="74">
        <v>1756</v>
      </c>
      <c r="Z38" s="41" t="s">
        <v>357</v>
      </c>
      <c r="AA38" s="1" t="s">
        <v>426</v>
      </c>
      <c r="AB38" s="28" t="s">
        <v>105</v>
      </c>
    </row>
    <row r="39" spans="1:28" x14ac:dyDescent="0.3">
      <c r="A39" s="1" t="s">
        <v>46</v>
      </c>
      <c r="B39" s="1" t="s">
        <v>65</v>
      </c>
      <c r="C39" s="27" t="s">
        <v>385</v>
      </c>
      <c r="D39" s="38">
        <v>45</v>
      </c>
      <c r="E39" s="27">
        <v>48</v>
      </c>
      <c r="F39" s="27">
        <v>8</v>
      </c>
      <c r="G39" s="27">
        <v>17</v>
      </c>
      <c r="H39" s="27"/>
      <c r="I39" s="27"/>
      <c r="J39" s="27">
        <v>5</v>
      </c>
      <c r="K39" s="27">
        <v>7</v>
      </c>
      <c r="L39" s="87"/>
      <c r="M39" s="27">
        <v>7</v>
      </c>
      <c r="N39" s="27">
        <f t="shared" si="4"/>
        <v>7</v>
      </c>
      <c r="O39" s="39">
        <v>0</v>
      </c>
      <c r="P39" s="39">
        <v>4</v>
      </c>
      <c r="Q39" s="88"/>
      <c r="R39" s="88"/>
      <c r="S39" s="88"/>
      <c r="T39" s="27">
        <f t="shared" si="5"/>
        <v>21</v>
      </c>
      <c r="U39" s="40">
        <f t="shared" si="6"/>
        <v>0.58333333333333337</v>
      </c>
      <c r="V39" s="22">
        <v>503</v>
      </c>
      <c r="W39" s="22" t="s">
        <v>86</v>
      </c>
      <c r="X39" s="22" t="s">
        <v>82</v>
      </c>
      <c r="Y39" s="74">
        <v>1756</v>
      </c>
      <c r="Z39" s="41" t="s">
        <v>357</v>
      </c>
      <c r="AA39" s="1" t="s">
        <v>426</v>
      </c>
      <c r="AB39" s="28" t="s">
        <v>105</v>
      </c>
    </row>
    <row r="40" spans="1:28" x14ac:dyDescent="0.3">
      <c r="A40" s="1" t="s">
        <v>46</v>
      </c>
      <c r="B40" s="1" t="s">
        <v>65</v>
      </c>
      <c r="C40" s="27" t="s">
        <v>386</v>
      </c>
      <c r="D40" s="38">
        <v>11</v>
      </c>
      <c r="E40" s="27">
        <v>45</v>
      </c>
      <c r="F40" s="27">
        <v>0</v>
      </c>
      <c r="G40" s="27">
        <v>8</v>
      </c>
      <c r="H40" s="27"/>
      <c r="I40" s="27"/>
      <c r="J40" s="27">
        <v>0</v>
      </c>
      <c r="K40" s="27">
        <v>0</v>
      </c>
      <c r="L40" s="87"/>
      <c r="M40" s="27">
        <v>10</v>
      </c>
      <c r="N40" s="27">
        <f t="shared" si="4"/>
        <v>10</v>
      </c>
      <c r="O40" s="39">
        <v>6</v>
      </c>
      <c r="P40" s="39">
        <v>1</v>
      </c>
      <c r="Q40" s="88"/>
      <c r="R40" s="88"/>
      <c r="S40" s="88"/>
      <c r="T40" s="27">
        <f t="shared" si="5"/>
        <v>0</v>
      </c>
      <c r="U40" s="40">
        <f t="shared" si="6"/>
        <v>0.48888888888888887</v>
      </c>
      <c r="V40" s="22">
        <v>503</v>
      </c>
      <c r="W40" s="22" t="s">
        <v>86</v>
      </c>
      <c r="X40" s="22" t="s">
        <v>82</v>
      </c>
      <c r="Y40" s="74">
        <v>1756</v>
      </c>
      <c r="Z40" s="41" t="s">
        <v>357</v>
      </c>
      <c r="AA40" s="1" t="s">
        <v>426</v>
      </c>
      <c r="AB40" s="28" t="s">
        <v>105</v>
      </c>
    </row>
    <row r="41" spans="1:28" x14ac:dyDescent="0.3">
      <c r="A41" s="1" t="s">
        <v>46</v>
      </c>
      <c r="B41" s="1" t="s">
        <v>65</v>
      </c>
      <c r="C41" s="27" t="s">
        <v>387</v>
      </c>
      <c r="D41" s="38">
        <v>55</v>
      </c>
      <c r="E41" s="27">
        <v>23</v>
      </c>
      <c r="F41" s="27">
        <v>1</v>
      </c>
      <c r="G41" s="27">
        <v>5</v>
      </c>
      <c r="H41" s="27"/>
      <c r="I41" s="27"/>
      <c r="J41" s="27">
        <v>4</v>
      </c>
      <c r="K41" s="27">
        <v>4</v>
      </c>
      <c r="L41" s="87"/>
      <c r="M41" s="27">
        <v>7</v>
      </c>
      <c r="N41" s="27">
        <f t="shared" si="4"/>
        <v>7</v>
      </c>
      <c r="O41" s="39">
        <v>0</v>
      </c>
      <c r="P41" s="39">
        <v>4</v>
      </c>
      <c r="Q41" s="88"/>
      <c r="R41" s="88"/>
      <c r="S41" s="88"/>
      <c r="T41" s="27">
        <f t="shared" si="5"/>
        <v>6</v>
      </c>
      <c r="U41" s="40">
        <f t="shared" si="6"/>
        <v>0.56521739130434778</v>
      </c>
      <c r="V41" s="22">
        <v>503</v>
      </c>
      <c r="W41" s="22" t="s">
        <v>86</v>
      </c>
      <c r="X41" s="22" t="s">
        <v>82</v>
      </c>
      <c r="Y41" s="74">
        <v>1756</v>
      </c>
      <c r="Z41" s="41" t="s">
        <v>357</v>
      </c>
      <c r="AA41" s="1" t="s">
        <v>426</v>
      </c>
      <c r="AB41" s="28" t="s">
        <v>105</v>
      </c>
    </row>
    <row r="42" spans="1:28" x14ac:dyDescent="0.3">
      <c r="A42" s="1" t="s">
        <v>46</v>
      </c>
      <c r="B42" s="1" t="s">
        <v>65</v>
      </c>
      <c r="C42" s="27" t="s">
        <v>483</v>
      </c>
      <c r="D42" s="38">
        <v>15</v>
      </c>
      <c r="E42" s="27">
        <v>40</v>
      </c>
      <c r="F42" s="27">
        <v>7</v>
      </c>
      <c r="G42" s="27">
        <v>24</v>
      </c>
      <c r="H42" s="27"/>
      <c r="I42" s="27"/>
      <c r="J42" s="27">
        <v>1</v>
      </c>
      <c r="K42" s="27">
        <v>2</v>
      </c>
      <c r="L42" s="87"/>
      <c r="M42" s="27">
        <v>14</v>
      </c>
      <c r="N42" s="27">
        <f>SUM(L42:M42)</f>
        <v>14</v>
      </c>
      <c r="O42" s="39">
        <v>3</v>
      </c>
      <c r="P42" s="55">
        <v>6</v>
      </c>
      <c r="Q42" s="88"/>
      <c r="R42" s="88"/>
      <c r="S42" s="88"/>
      <c r="T42" s="27">
        <f t="shared" si="5"/>
        <v>15</v>
      </c>
      <c r="U42" s="40">
        <f t="shared" si="6"/>
        <v>0.875</v>
      </c>
      <c r="V42" s="22">
        <v>503</v>
      </c>
      <c r="W42" s="22" t="s">
        <v>86</v>
      </c>
      <c r="X42" s="22" t="s">
        <v>82</v>
      </c>
      <c r="Y42" s="74">
        <v>1756</v>
      </c>
      <c r="Z42" s="41" t="s">
        <v>357</v>
      </c>
      <c r="AA42" s="1" t="s">
        <v>426</v>
      </c>
      <c r="AB42" s="28" t="s">
        <v>105</v>
      </c>
    </row>
    <row r="43" spans="1:28" x14ac:dyDescent="0.3">
      <c r="A43" s="1" t="s">
        <v>46</v>
      </c>
      <c r="B43" s="1" t="s">
        <v>65</v>
      </c>
      <c r="C43" s="55" t="s">
        <v>39</v>
      </c>
      <c r="D43" s="1"/>
      <c r="E43" s="42"/>
      <c r="F43" s="42"/>
      <c r="G43" s="42"/>
      <c r="H43" s="42"/>
      <c r="I43" s="42"/>
      <c r="J43" s="42"/>
      <c r="K43" s="42"/>
      <c r="L43" s="42"/>
      <c r="M43" s="42"/>
      <c r="N43" s="27"/>
      <c r="O43" s="42"/>
      <c r="P43" s="42"/>
      <c r="Q43" s="55">
        <v>7</v>
      </c>
      <c r="R43" s="55">
        <v>38</v>
      </c>
      <c r="S43" s="42"/>
      <c r="T43" s="27"/>
      <c r="U43" s="40" t="str">
        <f>_xlfn.IFNA("",((T43+Q43+N43-R43)+(O43*2))/E43)</f>
        <v/>
      </c>
      <c r="V43" s="22">
        <v>503</v>
      </c>
      <c r="W43" s="22" t="s">
        <v>86</v>
      </c>
      <c r="X43" s="22" t="s">
        <v>82</v>
      </c>
      <c r="Y43" s="74">
        <v>1756</v>
      </c>
      <c r="Z43" s="41" t="s">
        <v>357</v>
      </c>
      <c r="AA43" s="1" t="s">
        <v>426</v>
      </c>
      <c r="AB43" s="28" t="s">
        <v>105</v>
      </c>
    </row>
    <row r="44" spans="1:28" x14ac:dyDescent="0.3">
      <c r="A44" s="43" t="s">
        <v>46</v>
      </c>
      <c r="B44" s="43" t="s">
        <v>65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24</v>
      </c>
      <c r="G44" s="44">
        <f t="shared" si="7"/>
        <v>93</v>
      </c>
      <c r="H44" s="44">
        <f t="shared" si="7"/>
        <v>0</v>
      </c>
      <c r="I44" s="44">
        <f t="shared" si="7"/>
        <v>0</v>
      </c>
      <c r="J44" s="44">
        <f t="shared" si="7"/>
        <v>13</v>
      </c>
      <c r="K44" s="44">
        <f t="shared" si="7"/>
        <v>17</v>
      </c>
      <c r="L44" s="44">
        <f t="shared" si="7"/>
        <v>0</v>
      </c>
      <c r="M44" s="44">
        <f t="shared" si="7"/>
        <v>54</v>
      </c>
      <c r="N44" s="44">
        <f t="shared" si="7"/>
        <v>54</v>
      </c>
      <c r="O44" s="44">
        <f t="shared" si="7"/>
        <v>11</v>
      </c>
      <c r="P44" s="44">
        <f t="shared" si="7"/>
        <v>27</v>
      </c>
      <c r="Q44" s="44">
        <f t="shared" si="7"/>
        <v>11</v>
      </c>
      <c r="R44" s="44">
        <f t="shared" si="7"/>
        <v>38</v>
      </c>
      <c r="S44" s="44">
        <f t="shared" si="7"/>
        <v>0</v>
      </c>
      <c r="T44" s="44">
        <f t="shared" si="7"/>
        <v>61</v>
      </c>
      <c r="U44" s="45">
        <f>((T44+Q44+N44-R44)+(O44*2))/E44</f>
        <v>0.45833333333333331</v>
      </c>
      <c r="V44" s="46">
        <v>503</v>
      </c>
      <c r="W44" s="46" t="s">
        <v>86</v>
      </c>
      <c r="X44" s="46" t="s">
        <v>82</v>
      </c>
      <c r="Y44" s="75">
        <v>1756</v>
      </c>
      <c r="Z44" s="47" t="s">
        <v>357</v>
      </c>
      <c r="AA44" s="43" t="s">
        <v>426</v>
      </c>
      <c r="AB44" s="78" t="s">
        <v>105</v>
      </c>
    </row>
    <row r="45" spans="1:28" x14ac:dyDescent="0.3">
      <c r="A45" s="1"/>
      <c r="B45" s="1"/>
      <c r="C45" s="1"/>
      <c r="D45" s="1"/>
      <c r="F45" s="48" t="s">
        <v>41</v>
      </c>
      <c r="G45" s="49">
        <f>F44/G44</f>
        <v>0.25806451612903225</v>
      </c>
      <c r="H45" s="27"/>
      <c r="I45" s="1"/>
      <c r="J45" s="48" t="s">
        <v>42</v>
      </c>
      <c r="K45" s="50">
        <f>J44/K44</f>
        <v>0.76470588235294112</v>
      </c>
      <c r="L45" s="1"/>
      <c r="M45" s="39" t="s">
        <v>43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39"/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42"/>
      <c r="R47" s="42"/>
      <c r="S47" s="42"/>
      <c r="T47" s="27"/>
      <c r="U47" s="40"/>
      <c r="V47" s="22"/>
      <c r="W47" s="22"/>
      <c r="X47" s="22"/>
      <c r="Y47" s="79"/>
      <c r="Z47" s="41"/>
      <c r="AA47" s="1"/>
      <c r="AB47" s="1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0"/>
      <c r="V48" s="22"/>
      <c r="W48" s="22"/>
      <c r="X48" s="22"/>
      <c r="Y48" s="79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67"/>
      <c r="H49" s="27"/>
      <c r="I49" s="1"/>
      <c r="J49" s="48"/>
      <c r="K49" s="68"/>
      <c r="L49" s="1"/>
      <c r="M49" s="39"/>
      <c r="N49" s="64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85E-556A-4F50-9201-B31A90D8B9C4}">
  <dimension ref="A1:AB50"/>
  <sheetViews>
    <sheetView workbookViewId="0">
      <selection activeCell="C11" sqref="C11:U26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29555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113</v>
      </c>
      <c r="D4" s="7" t="s">
        <v>5</v>
      </c>
      <c r="E4" s="8"/>
      <c r="F4" s="5"/>
      <c r="G4" s="1"/>
      <c r="J4" s="15" t="s">
        <v>115</v>
      </c>
      <c r="K4" s="16" t="str">
        <f>+C11</f>
        <v>San Francisco Pioneers</v>
      </c>
      <c r="L4" s="17"/>
      <c r="M4" s="18"/>
      <c r="N4" s="19" t="s">
        <v>517</v>
      </c>
      <c r="O4" s="19" t="s">
        <v>517</v>
      </c>
      <c r="P4" s="19" t="s">
        <v>517</v>
      </c>
      <c r="Q4" s="19" t="s">
        <v>517</v>
      </c>
      <c r="R4" s="19">
        <v>90</v>
      </c>
      <c r="S4" s="21">
        <f>SUM(N4:R4)</f>
        <v>90</v>
      </c>
      <c r="T4" s="97"/>
    </row>
    <row r="5" spans="1:28" x14ac:dyDescent="0.3">
      <c r="B5" s="1"/>
      <c r="C5" s="6" t="s">
        <v>514</v>
      </c>
      <c r="D5" s="7" t="s">
        <v>6</v>
      </c>
      <c r="E5" s="1"/>
      <c r="F5" s="1"/>
      <c r="G5" s="1"/>
      <c r="J5" s="15" t="s">
        <v>518</v>
      </c>
      <c r="K5" s="16" t="str">
        <f>+C34</f>
        <v>Dallas Diamonds</v>
      </c>
      <c r="L5" s="17"/>
      <c r="M5" s="18"/>
      <c r="N5" s="19" t="s">
        <v>517</v>
      </c>
      <c r="O5" s="19" t="s">
        <v>517</v>
      </c>
      <c r="P5" s="19" t="s">
        <v>517</v>
      </c>
      <c r="Q5" s="19" t="s">
        <v>517</v>
      </c>
      <c r="R5" s="19">
        <v>93</v>
      </c>
      <c r="S5" s="21">
        <f>SUM(N5:R5)</f>
        <v>93</v>
      </c>
      <c r="T5" s="97"/>
      <c r="U5" s="1"/>
      <c r="V5" s="1"/>
      <c r="W5" s="1"/>
    </row>
    <row r="6" spans="1:28" x14ac:dyDescent="0.3">
      <c r="C6" s="23">
        <v>1501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515</v>
      </c>
      <c r="D7" s="7" t="s">
        <v>8</v>
      </c>
      <c r="G7" s="1"/>
      <c r="S7" s="1"/>
      <c r="T7" s="25" t="s">
        <v>9</v>
      </c>
      <c r="U7" s="1"/>
      <c r="V7" s="98"/>
      <c r="W7" s="1"/>
    </row>
    <row r="8" spans="1:28" x14ac:dyDescent="0.3">
      <c r="B8" s="1"/>
      <c r="C8" s="24" t="s">
        <v>510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 t="s">
        <v>512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521</v>
      </c>
      <c r="D13" s="38">
        <v>44</v>
      </c>
      <c r="E13" s="27">
        <v>12</v>
      </c>
      <c r="F13" s="27">
        <v>1</v>
      </c>
      <c r="G13" s="27">
        <v>2</v>
      </c>
      <c r="H13" s="27"/>
      <c r="I13" s="27"/>
      <c r="J13" s="27">
        <v>0</v>
      </c>
      <c r="K13" s="27">
        <v>0</v>
      </c>
      <c r="L13" s="27"/>
      <c r="M13" s="27">
        <v>0</v>
      </c>
      <c r="N13" s="27">
        <f>SUM(L13:M13)</f>
        <v>0</v>
      </c>
      <c r="O13" s="27">
        <v>3</v>
      </c>
      <c r="P13" s="39">
        <v>0</v>
      </c>
      <c r="Q13" s="27">
        <v>0</v>
      </c>
      <c r="R13" s="27"/>
      <c r="S13" s="27"/>
      <c r="T13" s="27">
        <f>+(F13*2)+J13</f>
        <v>2</v>
      </c>
      <c r="U13" s="40">
        <f>IFERROR(((T13+Q13+N13-R13)+(O13*2))/E13,"")</f>
        <v>0.66666666666666663</v>
      </c>
      <c r="V13" s="22" t="s">
        <v>512</v>
      </c>
      <c r="W13" s="22" t="s">
        <v>81</v>
      </c>
      <c r="X13" s="22" t="s">
        <v>82</v>
      </c>
      <c r="Y13" s="74">
        <v>1501</v>
      </c>
      <c r="Z13" s="41"/>
      <c r="AA13" s="1" t="s">
        <v>83</v>
      </c>
      <c r="AB13" s="28" t="s">
        <v>111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40</v>
      </c>
      <c r="E14" s="27">
        <v>34</v>
      </c>
      <c r="F14" s="27">
        <v>3</v>
      </c>
      <c r="G14" s="27">
        <v>10</v>
      </c>
      <c r="H14" s="27"/>
      <c r="I14" s="27"/>
      <c r="J14" s="27">
        <v>2</v>
      </c>
      <c r="K14" s="27">
        <v>4</v>
      </c>
      <c r="L14" s="27"/>
      <c r="M14" s="27">
        <v>8</v>
      </c>
      <c r="N14" s="27">
        <f>SUM(L14:M14)</f>
        <v>8</v>
      </c>
      <c r="O14" s="27">
        <v>0</v>
      </c>
      <c r="P14" s="39">
        <v>1</v>
      </c>
      <c r="Q14" s="27">
        <v>1</v>
      </c>
      <c r="R14" s="27"/>
      <c r="S14" s="27"/>
      <c r="T14" s="27">
        <f>+(F14*2)+J14</f>
        <v>8</v>
      </c>
      <c r="U14" s="40">
        <f>IFERROR(((T14+Q14+N14-R14)+(O14*2))/E14,"")</f>
        <v>0.5</v>
      </c>
      <c r="V14" s="22" t="s">
        <v>512</v>
      </c>
      <c r="W14" s="22" t="s">
        <v>81</v>
      </c>
      <c r="X14" s="22" t="s">
        <v>82</v>
      </c>
      <c r="Y14" s="74">
        <v>1501</v>
      </c>
      <c r="Z14" s="41"/>
      <c r="AA14" s="1" t="s">
        <v>83</v>
      </c>
      <c r="AB14" s="28" t="s">
        <v>111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14</v>
      </c>
      <c r="F15" s="27">
        <v>4</v>
      </c>
      <c r="G15" s="27">
        <v>5</v>
      </c>
      <c r="H15" s="27"/>
      <c r="I15" s="27"/>
      <c r="J15" s="27">
        <v>2</v>
      </c>
      <c r="K15" s="27">
        <v>4</v>
      </c>
      <c r="L15" s="27"/>
      <c r="M15" s="27">
        <v>10</v>
      </c>
      <c r="N15" s="27">
        <f t="shared" ref="N15:N20" si="0">SUM(L15:M15)</f>
        <v>10</v>
      </c>
      <c r="O15" s="39">
        <v>0</v>
      </c>
      <c r="P15" s="39">
        <v>0</v>
      </c>
      <c r="Q15" s="39">
        <v>1</v>
      </c>
      <c r="R15" s="39"/>
      <c r="S15" s="39">
        <v>1</v>
      </c>
      <c r="T15" s="27">
        <f t="shared" ref="T15:T24" si="1">+(F15*2)+J15</f>
        <v>10</v>
      </c>
      <c r="U15" s="40">
        <f t="shared" ref="U15:U23" si="2">IFERROR(((T15+Q15+N15-R15)+(O15*2))/E15,"")</f>
        <v>1.5</v>
      </c>
      <c r="V15" s="22" t="s">
        <v>512</v>
      </c>
      <c r="W15" s="22" t="s">
        <v>81</v>
      </c>
      <c r="X15" s="22" t="s">
        <v>82</v>
      </c>
      <c r="Y15" s="74">
        <v>1501</v>
      </c>
      <c r="Z15" s="41"/>
      <c r="AA15" s="1" t="s">
        <v>83</v>
      </c>
      <c r="AB15" s="28" t="s">
        <v>111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43</v>
      </c>
      <c r="E16" s="27">
        <v>34</v>
      </c>
      <c r="F16" s="27">
        <v>6</v>
      </c>
      <c r="G16" s="27">
        <v>15</v>
      </c>
      <c r="H16" s="27"/>
      <c r="I16" s="27"/>
      <c r="J16" s="27">
        <v>6</v>
      </c>
      <c r="K16" s="27">
        <v>10</v>
      </c>
      <c r="L16" s="27"/>
      <c r="M16" s="27">
        <v>8</v>
      </c>
      <c r="N16" s="27">
        <f t="shared" si="0"/>
        <v>8</v>
      </c>
      <c r="O16" s="39">
        <v>0</v>
      </c>
      <c r="P16" s="39">
        <v>3</v>
      </c>
      <c r="Q16" s="39">
        <v>1</v>
      </c>
      <c r="R16" s="39"/>
      <c r="S16" s="39"/>
      <c r="T16" s="27">
        <f t="shared" si="1"/>
        <v>18</v>
      </c>
      <c r="U16" s="40">
        <f t="shared" si="2"/>
        <v>0.79411764705882348</v>
      </c>
      <c r="V16" s="22" t="s">
        <v>512</v>
      </c>
      <c r="W16" s="22" t="s">
        <v>81</v>
      </c>
      <c r="X16" s="22" t="s">
        <v>82</v>
      </c>
      <c r="Y16" s="74">
        <v>1501</v>
      </c>
      <c r="Z16" s="41"/>
      <c r="AA16" s="1" t="s">
        <v>83</v>
      </c>
      <c r="AB16" s="28" t="s">
        <v>111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10</v>
      </c>
      <c r="E17" s="27">
        <v>33</v>
      </c>
      <c r="F17" s="27">
        <v>6</v>
      </c>
      <c r="G17" s="27">
        <v>16</v>
      </c>
      <c r="H17" s="27"/>
      <c r="I17" s="27"/>
      <c r="J17" s="27">
        <v>2</v>
      </c>
      <c r="K17" s="27">
        <v>2</v>
      </c>
      <c r="L17" s="27"/>
      <c r="M17" s="27">
        <v>4</v>
      </c>
      <c r="N17" s="27">
        <f t="shared" si="0"/>
        <v>4</v>
      </c>
      <c r="O17" s="39">
        <v>3</v>
      </c>
      <c r="P17" s="39">
        <v>3</v>
      </c>
      <c r="Q17" s="39">
        <v>1</v>
      </c>
      <c r="R17" s="39"/>
      <c r="S17" s="39"/>
      <c r="T17" s="27">
        <f t="shared" si="1"/>
        <v>14</v>
      </c>
      <c r="U17" s="40">
        <f t="shared" si="2"/>
        <v>0.75757575757575757</v>
      </c>
      <c r="V17" s="22" t="s">
        <v>512</v>
      </c>
      <c r="W17" s="22" t="s">
        <v>81</v>
      </c>
      <c r="X17" s="22" t="s">
        <v>82</v>
      </c>
      <c r="Y17" s="74">
        <v>1501</v>
      </c>
      <c r="Z17" s="41"/>
      <c r="AA17" s="1" t="s">
        <v>83</v>
      </c>
      <c r="AB17" s="28" t="s">
        <v>111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13</v>
      </c>
      <c r="E18" s="27">
        <v>34</v>
      </c>
      <c r="F18" s="27">
        <v>0</v>
      </c>
      <c r="G18" s="27">
        <v>4</v>
      </c>
      <c r="H18" s="27"/>
      <c r="I18" s="27"/>
      <c r="J18" s="27">
        <v>4</v>
      </c>
      <c r="K18" s="27">
        <v>4</v>
      </c>
      <c r="L18" s="27"/>
      <c r="M18" s="27">
        <v>5</v>
      </c>
      <c r="N18" s="27">
        <f t="shared" si="0"/>
        <v>5</v>
      </c>
      <c r="O18" s="39">
        <v>4</v>
      </c>
      <c r="P18" s="39">
        <v>3</v>
      </c>
      <c r="Q18" s="39">
        <v>1</v>
      </c>
      <c r="R18" s="39"/>
      <c r="S18" s="39"/>
      <c r="T18" s="27">
        <f t="shared" si="1"/>
        <v>4</v>
      </c>
      <c r="U18" s="40">
        <f t="shared" si="2"/>
        <v>0.52941176470588236</v>
      </c>
      <c r="V18" s="22" t="s">
        <v>512</v>
      </c>
      <c r="W18" s="22" t="s">
        <v>81</v>
      </c>
      <c r="X18" s="22" t="s">
        <v>82</v>
      </c>
      <c r="Y18" s="74">
        <v>1501</v>
      </c>
      <c r="Z18" s="41"/>
      <c r="AA18" s="1" t="s">
        <v>83</v>
      </c>
      <c r="AB18" s="28" t="s">
        <v>111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 t="s">
        <v>516</v>
      </c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27">
        <f t="shared" si="1"/>
        <v>0</v>
      </c>
      <c r="U19" s="40" t="str">
        <f t="shared" si="2"/>
        <v/>
      </c>
      <c r="V19" s="22" t="s">
        <v>512</v>
      </c>
      <c r="W19" s="22" t="s">
        <v>81</v>
      </c>
      <c r="X19" s="22" t="s">
        <v>82</v>
      </c>
      <c r="Y19" s="74">
        <v>1501</v>
      </c>
      <c r="Z19" s="41"/>
      <c r="AA19" s="1" t="s">
        <v>83</v>
      </c>
      <c r="AB19" s="28" t="s">
        <v>111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11</v>
      </c>
      <c r="E20" s="27">
        <v>38</v>
      </c>
      <c r="F20" s="27">
        <v>4</v>
      </c>
      <c r="G20" s="27">
        <v>13</v>
      </c>
      <c r="H20" s="27"/>
      <c r="I20" s="27"/>
      <c r="J20" s="27">
        <v>7</v>
      </c>
      <c r="K20" s="27">
        <v>9</v>
      </c>
      <c r="L20" s="27"/>
      <c r="M20" s="27">
        <v>4</v>
      </c>
      <c r="N20" s="27">
        <f t="shared" si="0"/>
        <v>4</v>
      </c>
      <c r="O20" s="39">
        <v>4</v>
      </c>
      <c r="P20" s="39">
        <v>1</v>
      </c>
      <c r="Q20" s="39">
        <v>2</v>
      </c>
      <c r="R20" s="39"/>
      <c r="S20" s="39"/>
      <c r="T20" s="27">
        <f t="shared" si="1"/>
        <v>15</v>
      </c>
      <c r="U20" s="40">
        <f t="shared" si="2"/>
        <v>0.76315789473684215</v>
      </c>
      <c r="V20" s="22" t="s">
        <v>512</v>
      </c>
      <c r="W20" s="22" t="s">
        <v>81</v>
      </c>
      <c r="X20" s="22" t="s">
        <v>82</v>
      </c>
      <c r="Y20" s="74">
        <v>1501</v>
      </c>
      <c r="Z20" s="41"/>
      <c r="AA20" s="1" t="s">
        <v>83</v>
      </c>
      <c r="AB20" s="28" t="s">
        <v>111</v>
      </c>
    </row>
    <row r="21" spans="1:28" x14ac:dyDescent="0.3">
      <c r="A21" s="1" t="s">
        <v>59</v>
      </c>
      <c r="B21" s="1" t="s">
        <v>46</v>
      </c>
      <c r="C21" s="27" t="s">
        <v>488</v>
      </c>
      <c r="D21" s="38">
        <v>24</v>
      </c>
      <c r="E21" s="27">
        <v>2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/>
      <c r="M21" s="27">
        <v>0</v>
      </c>
      <c r="N21" s="27">
        <f>SUM(L21:M21)</f>
        <v>0</v>
      </c>
      <c r="O21" s="39">
        <v>1</v>
      </c>
      <c r="P21" s="39">
        <v>0</v>
      </c>
      <c r="Q21" s="39"/>
      <c r="R21" s="39"/>
      <c r="S21" s="39"/>
      <c r="T21" s="27">
        <f t="shared" si="1"/>
        <v>0</v>
      </c>
      <c r="U21" s="40">
        <f t="shared" si="2"/>
        <v>1</v>
      </c>
      <c r="V21" s="22" t="s">
        <v>512</v>
      </c>
      <c r="W21" s="22" t="s">
        <v>81</v>
      </c>
      <c r="X21" s="22" t="s">
        <v>82</v>
      </c>
      <c r="Y21" s="74">
        <v>1501</v>
      </c>
      <c r="Z21" s="41"/>
      <c r="AA21" s="1" t="s">
        <v>83</v>
      </c>
      <c r="AB21" s="28" t="s">
        <v>111</v>
      </c>
    </row>
    <row r="22" spans="1:28" x14ac:dyDescent="0.3">
      <c r="A22" s="1" t="s">
        <v>59</v>
      </c>
      <c r="B22" s="1" t="s">
        <v>46</v>
      </c>
      <c r="C22" s="27" t="s">
        <v>58</v>
      </c>
      <c r="D22" s="38">
        <v>22</v>
      </c>
      <c r="E22" s="27">
        <v>14</v>
      </c>
      <c r="F22" s="27">
        <v>3</v>
      </c>
      <c r="G22" s="27">
        <v>6</v>
      </c>
      <c r="H22" s="27"/>
      <c r="I22" s="27"/>
      <c r="J22" s="27">
        <v>4</v>
      </c>
      <c r="K22" s="27">
        <v>8</v>
      </c>
      <c r="L22" s="27"/>
      <c r="M22" s="27">
        <v>0</v>
      </c>
      <c r="N22" s="27">
        <f>SUM(L22:M22)</f>
        <v>0</v>
      </c>
      <c r="O22" s="39">
        <v>1</v>
      </c>
      <c r="P22" s="39">
        <v>1</v>
      </c>
      <c r="Q22" s="39"/>
      <c r="R22" s="39"/>
      <c r="S22" s="39"/>
      <c r="T22" s="27">
        <f t="shared" si="1"/>
        <v>10</v>
      </c>
      <c r="U22" s="40">
        <f t="shared" si="2"/>
        <v>0.8571428571428571</v>
      </c>
      <c r="V22" s="22" t="s">
        <v>512</v>
      </c>
      <c r="W22" s="22" t="s">
        <v>81</v>
      </c>
      <c r="X22" s="22" t="s">
        <v>82</v>
      </c>
      <c r="Y22" s="74">
        <v>1501</v>
      </c>
      <c r="Z22" s="41"/>
      <c r="AA22" s="1" t="s">
        <v>83</v>
      </c>
      <c r="AB22" s="28" t="s">
        <v>111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1</v>
      </c>
      <c r="E23" s="27">
        <v>25</v>
      </c>
      <c r="F23" s="27">
        <v>3</v>
      </c>
      <c r="G23" s="27">
        <v>10</v>
      </c>
      <c r="H23" s="27"/>
      <c r="I23" s="27"/>
      <c r="J23" s="27">
        <v>3</v>
      </c>
      <c r="K23" s="27">
        <v>4</v>
      </c>
      <c r="L23" s="27"/>
      <c r="M23" s="27">
        <v>3</v>
      </c>
      <c r="N23" s="27">
        <f>SUM(L23:M23)</f>
        <v>3</v>
      </c>
      <c r="O23" s="39">
        <v>6</v>
      </c>
      <c r="P23" s="39">
        <v>4</v>
      </c>
      <c r="Q23" s="39"/>
      <c r="R23" s="39"/>
      <c r="S23" s="39"/>
      <c r="T23" s="27">
        <f t="shared" si="1"/>
        <v>9</v>
      </c>
      <c r="U23" s="40">
        <f t="shared" si="2"/>
        <v>0.96</v>
      </c>
      <c r="V23" s="22" t="s">
        <v>512</v>
      </c>
      <c r="W23" s="22" t="s">
        <v>81</v>
      </c>
      <c r="X23" s="22" t="s">
        <v>82</v>
      </c>
      <c r="Y23" s="74">
        <v>1501</v>
      </c>
      <c r="Z23" s="41"/>
      <c r="AA23" s="1" t="s">
        <v>83</v>
      </c>
      <c r="AB23" s="28" t="s">
        <v>111</v>
      </c>
    </row>
    <row r="24" spans="1:28" x14ac:dyDescent="0.3">
      <c r="A24" s="1" t="s">
        <v>59</v>
      </c>
      <c r="B24" s="1" t="s">
        <v>46</v>
      </c>
      <c r="C24" s="55" t="s">
        <v>487</v>
      </c>
      <c r="D24" s="38"/>
      <c r="E24" s="55"/>
      <c r="F24" s="55"/>
      <c r="G24" s="55"/>
      <c r="H24" s="27"/>
      <c r="I24" s="27"/>
      <c r="J24" s="27"/>
      <c r="K24" s="27"/>
      <c r="L24" s="27"/>
      <c r="M24" s="27"/>
      <c r="N24" s="27">
        <f>SUM(L24:M24)</f>
        <v>0</v>
      </c>
      <c r="O24" s="55"/>
      <c r="P24" s="39"/>
      <c r="Q24" s="39"/>
      <c r="R24" s="55">
        <v>29</v>
      </c>
      <c r="S24" s="39"/>
      <c r="T24" s="55">
        <f t="shared" si="1"/>
        <v>0</v>
      </c>
      <c r="U24" s="40"/>
      <c r="V24" s="22" t="s">
        <v>512</v>
      </c>
      <c r="W24" s="22" t="s">
        <v>81</v>
      </c>
      <c r="X24" s="22" t="s">
        <v>82</v>
      </c>
      <c r="Y24" s="74">
        <v>1501</v>
      </c>
      <c r="Z24" s="41"/>
      <c r="AA24" s="1" t="s">
        <v>83</v>
      </c>
      <c r="AB24" s="28" t="s">
        <v>111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>SUM(E13:E24)</f>
        <v>240</v>
      </c>
      <c r="F25" s="44">
        <f t="shared" ref="F25:T25" si="3">SUM(F13:F24)</f>
        <v>30</v>
      </c>
      <c r="G25" s="44">
        <f t="shared" si="3"/>
        <v>81</v>
      </c>
      <c r="H25" s="44">
        <f t="shared" si="3"/>
        <v>0</v>
      </c>
      <c r="I25" s="44">
        <f t="shared" si="3"/>
        <v>0</v>
      </c>
      <c r="J25" s="44">
        <f t="shared" si="3"/>
        <v>30</v>
      </c>
      <c r="K25" s="44">
        <f t="shared" si="3"/>
        <v>45</v>
      </c>
      <c r="L25" s="44">
        <f t="shared" si="3"/>
        <v>0</v>
      </c>
      <c r="M25" s="44">
        <f t="shared" si="3"/>
        <v>42</v>
      </c>
      <c r="N25" s="44">
        <f t="shared" si="3"/>
        <v>42</v>
      </c>
      <c r="O25" s="44">
        <f t="shared" si="3"/>
        <v>22</v>
      </c>
      <c r="P25" s="44">
        <f t="shared" si="3"/>
        <v>16</v>
      </c>
      <c r="Q25" s="44">
        <f t="shared" si="3"/>
        <v>7</v>
      </c>
      <c r="R25" s="44">
        <f t="shared" si="3"/>
        <v>29</v>
      </c>
      <c r="S25" s="44">
        <f t="shared" si="3"/>
        <v>1</v>
      </c>
      <c r="T25" s="44">
        <f t="shared" si="3"/>
        <v>90</v>
      </c>
      <c r="U25" s="45">
        <f>((T25+Q25+N25-R25)+(O25*2))/E25</f>
        <v>0.64166666666666672</v>
      </c>
      <c r="V25" s="46" t="s">
        <v>512</v>
      </c>
      <c r="W25" s="46" t="s">
        <v>81</v>
      </c>
      <c r="X25" s="46" t="s">
        <v>82</v>
      </c>
      <c r="Y25" s="75">
        <v>1501</v>
      </c>
      <c r="Z25" s="47"/>
      <c r="AA25" s="43" t="s">
        <v>83</v>
      </c>
      <c r="AB25" s="78" t="s">
        <v>111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0.37037037037037035</v>
      </c>
      <c r="H26" s="27"/>
      <c r="I26" s="1"/>
      <c r="J26" s="48" t="s">
        <v>42</v>
      </c>
      <c r="K26" s="50">
        <f>J25/K25</f>
        <v>0.66666666666666663</v>
      </c>
      <c r="L26" s="1"/>
      <c r="M26" s="39" t="s">
        <v>43</v>
      </c>
      <c r="N26" s="51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60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11</v>
      </c>
      <c r="U34" s="1"/>
      <c r="V34" s="35" t="s">
        <v>512</v>
      </c>
      <c r="AB34" s="71"/>
    </row>
    <row r="35" spans="1:28" x14ac:dyDescent="0.3">
      <c r="A35" s="36" t="s">
        <v>12</v>
      </c>
      <c r="B35" s="37" t="s">
        <v>13</v>
      </c>
      <c r="C35" s="38" t="s">
        <v>14</v>
      </c>
      <c r="D35" s="38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4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46</v>
      </c>
      <c r="B36" s="1" t="s">
        <v>59</v>
      </c>
      <c r="C36" s="27" t="s">
        <v>85</v>
      </c>
      <c r="D36" s="38">
        <v>34</v>
      </c>
      <c r="E36" s="27">
        <v>30</v>
      </c>
      <c r="F36" s="27">
        <v>9</v>
      </c>
      <c r="G36" s="27">
        <v>18</v>
      </c>
      <c r="H36" s="27"/>
      <c r="I36" s="27"/>
      <c r="J36" s="27">
        <v>2</v>
      </c>
      <c r="K36" s="27">
        <v>3</v>
      </c>
      <c r="L36" s="27"/>
      <c r="M36" s="27">
        <v>14</v>
      </c>
      <c r="N36" s="27">
        <f t="shared" ref="N36:N46" si="4">SUM(L36:M36)</f>
        <v>14</v>
      </c>
      <c r="O36" s="27">
        <v>3</v>
      </c>
      <c r="P36" s="39">
        <v>3</v>
      </c>
      <c r="Q36" s="27"/>
      <c r="R36" s="27"/>
      <c r="S36" s="27"/>
      <c r="T36" s="27">
        <f t="shared" ref="T36:T46" si="5">(H36*3)+((F36-H36)*2)+J36</f>
        <v>20</v>
      </c>
      <c r="U36" s="40">
        <f>IFERROR(((T36+Q36+N36-R36)+(O36*2))/E36,"")</f>
        <v>1.3333333333333333</v>
      </c>
      <c r="V36" s="22" t="s">
        <v>512</v>
      </c>
      <c r="W36" s="22" t="s">
        <v>86</v>
      </c>
      <c r="X36" s="22" t="s">
        <v>87</v>
      </c>
      <c r="Y36" s="74">
        <v>1501</v>
      </c>
      <c r="Z36" s="41"/>
      <c r="AA36" s="1" t="s">
        <v>88</v>
      </c>
      <c r="AB36" s="28" t="s">
        <v>519</v>
      </c>
    </row>
    <row r="37" spans="1:28" x14ac:dyDescent="0.3">
      <c r="A37" s="1" t="s">
        <v>46</v>
      </c>
      <c r="B37" s="1" t="s">
        <v>59</v>
      </c>
      <c r="C37" s="27" t="s">
        <v>90</v>
      </c>
      <c r="D37" s="38">
        <v>11</v>
      </c>
      <c r="E37" s="27">
        <v>17</v>
      </c>
      <c r="F37" s="27">
        <v>2</v>
      </c>
      <c r="G37" s="27">
        <v>8</v>
      </c>
      <c r="H37" s="27"/>
      <c r="I37" s="27"/>
      <c r="J37" s="27">
        <v>0</v>
      </c>
      <c r="K37" s="27">
        <v>0</v>
      </c>
      <c r="L37" s="27"/>
      <c r="M37" s="27">
        <v>3</v>
      </c>
      <c r="N37" s="27">
        <f t="shared" si="4"/>
        <v>3</v>
      </c>
      <c r="O37" s="39">
        <v>0</v>
      </c>
      <c r="P37" s="39">
        <v>4</v>
      </c>
      <c r="Q37" s="39"/>
      <c r="R37" s="39"/>
      <c r="S37" s="39"/>
      <c r="T37" s="39">
        <f t="shared" si="5"/>
        <v>4</v>
      </c>
      <c r="U37" s="40">
        <f t="shared" ref="U37:U47" si="6">IFERROR(((T37+Q37+N37-R37)+(O37*2))/E37,"")</f>
        <v>0.41176470588235292</v>
      </c>
      <c r="V37" s="22" t="s">
        <v>512</v>
      </c>
      <c r="W37" s="22" t="s">
        <v>86</v>
      </c>
      <c r="X37" s="22" t="s">
        <v>87</v>
      </c>
      <c r="Y37" s="74">
        <v>1501</v>
      </c>
      <c r="Z37" s="41"/>
      <c r="AA37" s="1" t="s">
        <v>88</v>
      </c>
      <c r="AB37" s="28" t="s">
        <v>519</v>
      </c>
    </row>
    <row r="38" spans="1:28" x14ac:dyDescent="0.3">
      <c r="A38" s="1" t="s">
        <v>46</v>
      </c>
      <c r="B38" s="1" t="s">
        <v>59</v>
      </c>
      <c r="C38" s="27" t="s">
        <v>91</v>
      </c>
      <c r="D38" s="38">
        <v>22</v>
      </c>
      <c r="E38" s="27">
        <v>23</v>
      </c>
      <c r="F38" s="27">
        <v>4</v>
      </c>
      <c r="G38" s="27">
        <v>6</v>
      </c>
      <c r="H38" s="27"/>
      <c r="I38" s="27"/>
      <c r="J38" s="27">
        <v>1</v>
      </c>
      <c r="K38" s="27">
        <v>2</v>
      </c>
      <c r="L38" s="27"/>
      <c r="M38" s="27">
        <v>2</v>
      </c>
      <c r="N38" s="27">
        <f t="shared" si="4"/>
        <v>2</v>
      </c>
      <c r="O38" s="39">
        <v>3</v>
      </c>
      <c r="P38" s="39">
        <v>2</v>
      </c>
      <c r="Q38" s="39">
        <v>1</v>
      </c>
      <c r="R38" s="39"/>
      <c r="S38" s="39"/>
      <c r="T38" s="39">
        <f t="shared" si="5"/>
        <v>9</v>
      </c>
      <c r="U38" s="40">
        <f t="shared" si="6"/>
        <v>0.78260869565217395</v>
      </c>
      <c r="V38" s="22" t="s">
        <v>512</v>
      </c>
      <c r="W38" s="22" t="s">
        <v>86</v>
      </c>
      <c r="X38" s="22" t="s">
        <v>87</v>
      </c>
      <c r="Y38" s="74">
        <v>1501</v>
      </c>
      <c r="Z38" s="41"/>
      <c r="AA38" s="1" t="s">
        <v>88</v>
      </c>
      <c r="AB38" s="28" t="s">
        <v>519</v>
      </c>
    </row>
    <row r="39" spans="1:28" x14ac:dyDescent="0.3">
      <c r="A39" s="1" t="s">
        <v>46</v>
      </c>
      <c r="B39" s="1" t="s">
        <v>59</v>
      </c>
      <c r="C39" s="27" t="s">
        <v>92</v>
      </c>
      <c r="D39" s="38">
        <v>20</v>
      </c>
      <c r="E39" s="27">
        <v>14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/>
      <c r="M39" s="27">
        <v>0</v>
      </c>
      <c r="N39" s="27">
        <f t="shared" si="4"/>
        <v>0</v>
      </c>
      <c r="O39" s="39">
        <v>0</v>
      </c>
      <c r="P39" s="39">
        <v>4</v>
      </c>
      <c r="Q39" s="39"/>
      <c r="R39" s="39"/>
      <c r="S39" s="39"/>
      <c r="T39" s="39">
        <f t="shared" si="5"/>
        <v>0</v>
      </c>
      <c r="U39" s="40">
        <f t="shared" si="6"/>
        <v>0</v>
      </c>
      <c r="V39" s="22" t="s">
        <v>512</v>
      </c>
      <c r="W39" s="22" t="s">
        <v>86</v>
      </c>
      <c r="X39" s="22" t="s">
        <v>87</v>
      </c>
      <c r="Y39" s="74">
        <v>1501</v>
      </c>
      <c r="Z39" s="41"/>
      <c r="AA39" s="1" t="s">
        <v>88</v>
      </c>
      <c r="AB39" s="28" t="s">
        <v>519</v>
      </c>
    </row>
    <row r="40" spans="1:28" x14ac:dyDescent="0.3">
      <c r="A40" s="1" t="s">
        <v>46</v>
      </c>
      <c r="B40" s="1" t="s">
        <v>59</v>
      </c>
      <c r="C40" s="27" t="s">
        <v>469</v>
      </c>
      <c r="D40" s="38">
        <v>14</v>
      </c>
      <c r="E40" s="27">
        <v>8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27"/>
      <c r="M40" s="27">
        <v>2</v>
      </c>
      <c r="N40" s="27">
        <f t="shared" si="4"/>
        <v>2</v>
      </c>
      <c r="O40" s="39">
        <v>2</v>
      </c>
      <c r="P40" s="39">
        <v>3</v>
      </c>
      <c r="Q40" s="39">
        <v>1</v>
      </c>
      <c r="R40" s="39"/>
      <c r="S40" s="39"/>
      <c r="T40" s="39">
        <f t="shared" si="5"/>
        <v>0</v>
      </c>
      <c r="U40" s="40">
        <f>IFERROR(((T40+Q40+N40-R40)+(O40*2))/E40,"")</f>
        <v>0.875</v>
      </c>
      <c r="V40" s="22" t="s">
        <v>512</v>
      </c>
      <c r="W40" s="22" t="s">
        <v>86</v>
      </c>
      <c r="X40" s="22" t="s">
        <v>87</v>
      </c>
      <c r="Y40" s="74">
        <v>1501</v>
      </c>
      <c r="Z40" s="41"/>
      <c r="AA40" s="1" t="s">
        <v>88</v>
      </c>
      <c r="AB40" s="28" t="s">
        <v>519</v>
      </c>
    </row>
    <row r="41" spans="1:28" x14ac:dyDescent="0.3">
      <c r="A41" s="1" t="s">
        <v>46</v>
      </c>
      <c r="B41" s="1" t="s">
        <v>59</v>
      </c>
      <c r="C41" s="27" t="s">
        <v>108</v>
      </c>
      <c r="D41" s="38">
        <v>42</v>
      </c>
      <c r="E41" s="27">
        <v>20</v>
      </c>
      <c r="F41" s="27">
        <v>3</v>
      </c>
      <c r="G41" s="27">
        <v>8</v>
      </c>
      <c r="H41" s="27"/>
      <c r="I41" s="27"/>
      <c r="J41" s="27">
        <v>2</v>
      </c>
      <c r="K41" s="27">
        <v>2</v>
      </c>
      <c r="L41" s="27"/>
      <c r="M41" s="27">
        <v>5</v>
      </c>
      <c r="N41" s="27">
        <f t="shared" si="4"/>
        <v>5</v>
      </c>
      <c r="O41" s="39">
        <v>0</v>
      </c>
      <c r="P41" s="39">
        <v>2</v>
      </c>
      <c r="Q41" s="39"/>
      <c r="R41" s="39"/>
      <c r="S41" s="39"/>
      <c r="T41" s="39">
        <f t="shared" si="5"/>
        <v>8</v>
      </c>
      <c r="U41" s="40">
        <f>IFERROR(((T41+Q41+N41-R41)+(O41*2))/E41,"")</f>
        <v>0.65</v>
      </c>
      <c r="V41" s="22" t="s">
        <v>512</v>
      </c>
      <c r="W41" s="22" t="s">
        <v>86</v>
      </c>
      <c r="X41" s="22" t="s">
        <v>87</v>
      </c>
      <c r="Y41" s="74">
        <v>1501</v>
      </c>
      <c r="Z41" s="41"/>
      <c r="AA41" s="1" t="s">
        <v>88</v>
      </c>
      <c r="AB41" s="28" t="s">
        <v>519</v>
      </c>
    </row>
    <row r="42" spans="1:28" x14ac:dyDescent="0.3">
      <c r="A42" s="1" t="s">
        <v>46</v>
      </c>
      <c r="B42" s="1" t="s">
        <v>59</v>
      </c>
      <c r="C42" s="27" t="s">
        <v>93</v>
      </c>
      <c r="D42" s="38">
        <v>15</v>
      </c>
      <c r="E42" s="27">
        <v>28</v>
      </c>
      <c r="F42" s="27">
        <v>5</v>
      </c>
      <c r="G42" s="27">
        <v>9</v>
      </c>
      <c r="H42" s="27"/>
      <c r="I42" s="27"/>
      <c r="J42" s="27">
        <v>3</v>
      </c>
      <c r="K42" s="27">
        <v>3</v>
      </c>
      <c r="L42" s="27"/>
      <c r="M42" s="27">
        <v>6</v>
      </c>
      <c r="N42" s="27">
        <f t="shared" si="4"/>
        <v>6</v>
      </c>
      <c r="O42" s="39">
        <v>3</v>
      </c>
      <c r="P42" s="39">
        <v>4</v>
      </c>
      <c r="Q42" s="39">
        <v>1</v>
      </c>
      <c r="R42" s="39"/>
      <c r="S42" s="39"/>
      <c r="T42" s="39">
        <f t="shared" si="5"/>
        <v>13</v>
      </c>
      <c r="U42" s="40">
        <f>IFERROR(((T42+Q42+N42-R42)+(O42*2))/E42,"")</f>
        <v>0.9285714285714286</v>
      </c>
      <c r="V42" s="22" t="s">
        <v>512</v>
      </c>
      <c r="W42" s="22" t="s">
        <v>86</v>
      </c>
      <c r="X42" s="22" t="s">
        <v>87</v>
      </c>
      <c r="Y42" s="74">
        <v>1501</v>
      </c>
      <c r="Z42" s="41"/>
      <c r="AA42" s="1" t="s">
        <v>88</v>
      </c>
      <c r="AB42" s="28" t="s">
        <v>519</v>
      </c>
    </row>
    <row r="43" spans="1:28" x14ac:dyDescent="0.3">
      <c r="A43" s="1" t="s">
        <v>46</v>
      </c>
      <c r="B43" s="1" t="s">
        <v>59</v>
      </c>
      <c r="C43" s="27" t="s">
        <v>109</v>
      </c>
      <c r="D43" s="38">
        <v>10</v>
      </c>
      <c r="E43" s="27">
        <v>37</v>
      </c>
      <c r="F43" s="27">
        <v>12</v>
      </c>
      <c r="G43" s="27">
        <v>20</v>
      </c>
      <c r="H43" s="27"/>
      <c r="I43" s="27"/>
      <c r="J43" s="27">
        <v>7</v>
      </c>
      <c r="K43" s="27">
        <v>8</v>
      </c>
      <c r="L43" s="27"/>
      <c r="M43" s="27">
        <v>8</v>
      </c>
      <c r="N43" s="27">
        <f t="shared" si="4"/>
        <v>8</v>
      </c>
      <c r="O43" s="39">
        <v>8</v>
      </c>
      <c r="P43" s="39">
        <v>2</v>
      </c>
      <c r="Q43" s="39">
        <v>4</v>
      </c>
      <c r="R43" s="39"/>
      <c r="S43" s="39">
        <v>1</v>
      </c>
      <c r="T43" s="39">
        <f t="shared" si="5"/>
        <v>31</v>
      </c>
      <c r="U43" s="40">
        <f>IFERROR(((T43+Q43+N43-R43)+(O43*2))/E43,"")</f>
        <v>1.5945945945945945</v>
      </c>
      <c r="V43" s="22" t="s">
        <v>512</v>
      </c>
      <c r="W43" s="22" t="s">
        <v>86</v>
      </c>
      <c r="X43" s="22" t="s">
        <v>87</v>
      </c>
      <c r="Y43" s="74">
        <v>1501</v>
      </c>
      <c r="Z43" s="41"/>
      <c r="AA43" s="1" t="s">
        <v>88</v>
      </c>
      <c r="AB43" s="28" t="s">
        <v>519</v>
      </c>
    </row>
    <row r="44" spans="1:28" x14ac:dyDescent="0.3">
      <c r="A44" s="1" t="s">
        <v>46</v>
      </c>
      <c r="B44" s="1" t="s">
        <v>59</v>
      </c>
      <c r="C44" s="27" t="s">
        <v>95</v>
      </c>
      <c r="D44" s="38">
        <v>24</v>
      </c>
      <c r="E44" s="27">
        <v>27</v>
      </c>
      <c r="F44" s="27">
        <v>2</v>
      </c>
      <c r="G44" s="27">
        <v>8</v>
      </c>
      <c r="H44" s="27"/>
      <c r="I44" s="27"/>
      <c r="J44" s="27">
        <v>0</v>
      </c>
      <c r="K44" s="27">
        <v>0</v>
      </c>
      <c r="L44" s="27"/>
      <c r="M44" s="27">
        <v>5</v>
      </c>
      <c r="N44" s="27">
        <f t="shared" si="4"/>
        <v>5</v>
      </c>
      <c r="O44" s="39">
        <v>1</v>
      </c>
      <c r="P44" s="39">
        <v>2</v>
      </c>
      <c r="Q44" s="39"/>
      <c r="R44" s="39"/>
      <c r="S44" s="39"/>
      <c r="T44" s="39">
        <f t="shared" si="5"/>
        <v>4</v>
      </c>
      <c r="U44" s="40">
        <f t="shared" si="6"/>
        <v>0.40740740740740738</v>
      </c>
      <c r="V44" s="22" t="s">
        <v>512</v>
      </c>
      <c r="W44" s="22" t="s">
        <v>86</v>
      </c>
      <c r="X44" s="22" t="s">
        <v>87</v>
      </c>
      <c r="Y44" s="74">
        <v>1501</v>
      </c>
      <c r="Z44" s="41"/>
      <c r="AA44" s="1" t="s">
        <v>88</v>
      </c>
      <c r="AB44" s="28" t="s">
        <v>519</v>
      </c>
    </row>
    <row r="45" spans="1:28" x14ac:dyDescent="0.3">
      <c r="A45" s="1" t="s">
        <v>46</v>
      </c>
      <c r="B45" s="1" t="s">
        <v>59</v>
      </c>
      <c r="C45" s="27" t="s">
        <v>96</v>
      </c>
      <c r="D45" s="38">
        <v>35</v>
      </c>
      <c r="E45" s="27">
        <v>20</v>
      </c>
      <c r="F45" s="27">
        <v>1</v>
      </c>
      <c r="G45" s="27">
        <v>1</v>
      </c>
      <c r="H45" s="27"/>
      <c r="I45" s="27"/>
      <c r="J45" s="27">
        <v>0</v>
      </c>
      <c r="K45" s="27">
        <v>0</v>
      </c>
      <c r="L45" s="27"/>
      <c r="M45" s="27">
        <v>6</v>
      </c>
      <c r="N45" s="27">
        <f t="shared" si="4"/>
        <v>6</v>
      </c>
      <c r="O45" s="39">
        <v>0</v>
      </c>
      <c r="P45" s="39">
        <v>2</v>
      </c>
      <c r="Q45" s="39"/>
      <c r="R45" s="39"/>
      <c r="S45" s="39"/>
      <c r="T45" s="39">
        <f t="shared" si="5"/>
        <v>2</v>
      </c>
      <c r="U45" s="40">
        <f t="shared" si="6"/>
        <v>0.4</v>
      </c>
      <c r="V45" s="22" t="s">
        <v>512</v>
      </c>
      <c r="W45" s="22" t="s">
        <v>86</v>
      </c>
      <c r="X45" s="22" t="s">
        <v>87</v>
      </c>
      <c r="Y45" s="74">
        <v>1501</v>
      </c>
      <c r="Z45" s="41"/>
      <c r="AA45" s="1" t="s">
        <v>88</v>
      </c>
      <c r="AB45" s="28" t="s">
        <v>519</v>
      </c>
    </row>
    <row r="46" spans="1:28" x14ac:dyDescent="0.3">
      <c r="A46" s="1" t="s">
        <v>46</v>
      </c>
      <c r="B46" s="1" t="s">
        <v>59</v>
      </c>
      <c r="C46" s="27" t="s">
        <v>97</v>
      </c>
      <c r="D46" s="38">
        <v>40</v>
      </c>
      <c r="E46" s="27">
        <v>16</v>
      </c>
      <c r="F46" s="27">
        <v>0</v>
      </c>
      <c r="G46" s="27">
        <v>1</v>
      </c>
      <c r="H46" s="27"/>
      <c r="I46" s="27"/>
      <c r="J46" s="27">
        <v>2</v>
      </c>
      <c r="K46" s="27">
        <v>2</v>
      </c>
      <c r="L46" s="27"/>
      <c r="M46" s="27">
        <v>4</v>
      </c>
      <c r="N46" s="27">
        <f t="shared" si="4"/>
        <v>4</v>
      </c>
      <c r="O46" s="39">
        <v>3</v>
      </c>
      <c r="P46" s="39">
        <v>4</v>
      </c>
      <c r="Q46" s="39"/>
      <c r="R46" s="39"/>
      <c r="S46" s="39"/>
      <c r="T46" s="39">
        <f t="shared" si="5"/>
        <v>2</v>
      </c>
      <c r="U46" s="40">
        <f t="shared" si="6"/>
        <v>0.75</v>
      </c>
      <c r="V46" s="22" t="s">
        <v>512</v>
      </c>
      <c r="W46" s="22" t="s">
        <v>86</v>
      </c>
      <c r="X46" s="22" t="s">
        <v>87</v>
      </c>
      <c r="Y46" s="74">
        <v>1501</v>
      </c>
      <c r="Z46" s="41"/>
      <c r="AA46" s="1" t="s">
        <v>88</v>
      </c>
      <c r="AB46" s="28" t="s">
        <v>519</v>
      </c>
    </row>
    <row r="47" spans="1:28" x14ac:dyDescent="0.3">
      <c r="A47" s="1" t="s">
        <v>46</v>
      </c>
      <c r="B47" s="1" t="s">
        <v>59</v>
      </c>
      <c r="C47" s="55" t="s">
        <v>487</v>
      </c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55">
        <v>36</v>
      </c>
      <c r="S47" s="39"/>
      <c r="T47" s="39"/>
      <c r="U47" s="40" t="str">
        <f t="shared" si="6"/>
        <v/>
      </c>
      <c r="V47" s="22" t="s">
        <v>512</v>
      </c>
      <c r="W47" s="22" t="s">
        <v>86</v>
      </c>
      <c r="X47" s="22" t="s">
        <v>87</v>
      </c>
      <c r="Y47" s="74">
        <v>1501</v>
      </c>
      <c r="Z47" s="41"/>
      <c r="AA47" s="1" t="s">
        <v>88</v>
      </c>
      <c r="AB47" s="28" t="s">
        <v>519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7">SUM(E36:E47)</f>
        <v>240</v>
      </c>
      <c r="F48" s="44">
        <f t="shared" si="7"/>
        <v>38</v>
      </c>
      <c r="G48" s="44">
        <f t="shared" si="7"/>
        <v>81</v>
      </c>
      <c r="H48" s="44">
        <f t="shared" si="7"/>
        <v>0</v>
      </c>
      <c r="I48" s="44">
        <f t="shared" si="7"/>
        <v>0</v>
      </c>
      <c r="J48" s="44">
        <f t="shared" si="7"/>
        <v>17</v>
      </c>
      <c r="K48" s="44">
        <f t="shared" si="7"/>
        <v>20</v>
      </c>
      <c r="L48" s="44">
        <f t="shared" si="7"/>
        <v>0</v>
      </c>
      <c r="M48" s="44">
        <f t="shared" si="7"/>
        <v>55</v>
      </c>
      <c r="N48" s="44">
        <f t="shared" si="7"/>
        <v>55</v>
      </c>
      <c r="O48" s="44">
        <f t="shared" si="7"/>
        <v>23</v>
      </c>
      <c r="P48" s="44">
        <f t="shared" si="7"/>
        <v>32</v>
      </c>
      <c r="Q48" s="44">
        <f t="shared" si="7"/>
        <v>7</v>
      </c>
      <c r="R48" s="44">
        <f t="shared" si="7"/>
        <v>36</v>
      </c>
      <c r="S48" s="44">
        <f t="shared" si="7"/>
        <v>1</v>
      </c>
      <c r="T48" s="44">
        <f t="shared" si="7"/>
        <v>93</v>
      </c>
      <c r="U48" s="45">
        <f>((T48+Q48+N48-R48)+(O48*2))/E48</f>
        <v>0.6875</v>
      </c>
      <c r="V48" s="46" t="s">
        <v>512</v>
      </c>
      <c r="W48" s="46" t="s">
        <v>86</v>
      </c>
      <c r="X48" s="46" t="s">
        <v>87</v>
      </c>
      <c r="Y48" s="75">
        <v>1501</v>
      </c>
      <c r="Z48" s="47"/>
      <c r="AA48" s="43" t="s">
        <v>88</v>
      </c>
      <c r="AB48" s="78" t="s">
        <v>519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0.46913580246913578</v>
      </c>
      <c r="H49" s="27"/>
      <c r="I49" s="1"/>
      <c r="J49" s="48" t="s">
        <v>42</v>
      </c>
      <c r="K49" s="50">
        <f>J48/K48</f>
        <v>0.85</v>
      </c>
      <c r="L49" s="1"/>
      <c r="M49" s="39" t="s">
        <v>43</v>
      </c>
      <c r="N49" s="51">
        <v>6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2B00-0BFD-4811-9A61-F9E0C74A4376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79</v>
      </c>
      <c r="K4" s="16" t="str">
        <f>+C11</f>
        <v>San Francisco Pioneers</v>
      </c>
      <c r="L4" s="17"/>
      <c r="M4" s="18"/>
      <c r="N4" s="19">
        <v>21</v>
      </c>
      <c r="O4" s="19">
        <v>20</v>
      </c>
      <c r="P4" s="19">
        <v>32</v>
      </c>
      <c r="Q4" s="19">
        <v>29</v>
      </c>
      <c r="R4" s="20"/>
      <c r="S4" s="21">
        <f>SUM(N4:R4)</f>
        <v>102</v>
      </c>
      <c r="T4" s="22">
        <v>365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80</v>
      </c>
      <c r="K5" s="16" t="str">
        <f>+C33</f>
        <v>Dallas Diamonds</v>
      </c>
      <c r="L5" s="17"/>
      <c r="M5" s="18"/>
      <c r="N5" s="19">
        <v>32</v>
      </c>
      <c r="O5" s="19">
        <v>27</v>
      </c>
      <c r="P5" s="19">
        <v>23</v>
      </c>
      <c r="Q5" s="19">
        <v>22</v>
      </c>
      <c r="R5" s="20"/>
      <c r="S5" s="21">
        <f>SUM(N5:R5)</f>
        <v>104</v>
      </c>
      <c r="T5" s="22">
        <v>365</v>
      </c>
      <c r="U5" s="1"/>
      <c r="V5" s="1"/>
      <c r="W5" s="1"/>
    </row>
    <row r="6" spans="1:28" x14ac:dyDescent="0.3">
      <c r="C6" s="23">
        <v>1973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365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0.11458333333333333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50</v>
      </c>
      <c r="E13" s="27">
        <v>18</v>
      </c>
      <c r="F13" s="27">
        <v>2</v>
      </c>
      <c r="G13" s="27">
        <v>4</v>
      </c>
      <c r="H13" s="27"/>
      <c r="I13" s="27"/>
      <c r="J13" s="27">
        <v>2</v>
      </c>
      <c r="K13" s="27">
        <v>2</v>
      </c>
      <c r="L13" s="27">
        <v>2</v>
      </c>
      <c r="M13" s="27">
        <v>8</v>
      </c>
      <c r="N13" s="27">
        <f>SUM(L13:M13)</f>
        <v>10</v>
      </c>
      <c r="O13" s="27">
        <v>2</v>
      </c>
      <c r="P13" s="39">
        <v>0</v>
      </c>
      <c r="Q13" s="27">
        <v>0</v>
      </c>
      <c r="R13" s="27">
        <v>0</v>
      </c>
      <c r="S13" s="27">
        <v>0</v>
      </c>
      <c r="T13" s="27">
        <f>+(F13*2)+J13</f>
        <v>6</v>
      </c>
      <c r="U13" s="40">
        <f>IFERROR(((T13+Q13+N13-R13)+(O13*2))/E13,"")</f>
        <v>1.1111111111111112</v>
      </c>
      <c r="V13" s="22">
        <v>365</v>
      </c>
      <c r="W13" s="22" t="s">
        <v>81</v>
      </c>
      <c r="X13" s="22" t="s">
        <v>82</v>
      </c>
      <c r="Y13" s="74">
        <v>1973</v>
      </c>
      <c r="Z13" s="41"/>
      <c r="AA13" s="1" t="s">
        <v>83</v>
      </c>
      <c r="AB13" s="28" t="s">
        <v>84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40</v>
      </c>
      <c r="E14" s="27">
        <v>32</v>
      </c>
      <c r="F14" s="27">
        <v>5</v>
      </c>
      <c r="G14" s="27">
        <v>5</v>
      </c>
      <c r="H14" s="27"/>
      <c r="I14" s="27"/>
      <c r="J14" s="27">
        <v>4</v>
      </c>
      <c r="K14" s="27">
        <v>4</v>
      </c>
      <c r="L14" s="27">
        <v>0</v>
      </c>
      <c r="M14" s="27">
        <v>1</v>
      </c>
      <c r="N14" s="27">
        <f t="shared" ref="N14:N19" si="0">SUM(L14:M14)</f>
        <v>1</v>
      </c>
      <c r="O14" s="39">
        <v>3</v>
      </c>
      <c r="P14" s="39">
        <v>3</v>
      </c>
      <c r="Q14" s="39">
        <v>4</v>
      </c>
      <c r="R14" s="39">
        <v>0</v>
      </c>
      <c r="S14" s="39">
        <v>0</v>
      </c>
      <c r="T14" s="27">
        <f t="shared" ref="T14:T23" si="1">+(F14*2)+J14</f>
        <v>14</v>
      </c>
      <c r="U14" s="40">
        <f t="shared" ref="U14:U23" si="2">IFERROR(((T14+Q14+N14-R14)+(O14*2))/E14,"")</f>
        <v>0.78125</v>
      </c>
      <c r="V14" s="22">
        <v>365</v>
      </c>
      <c r="W14" s="22" t="s">
        <v>81</v>
      </c>
      <c r="X14" s="22" t="s">
        <v>82</v>
      </c>
      <c r="Y14" s="74">
        <v>1973</v>
      </c>
      <c r="Z14" s="41"/>
      <c r="AA14" s="1" t="s">
        <v>83</v>
      </c>
      <c r="AB14" s="28" t="s">
        <v>84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6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27">
        <v>2</v>
      </c>
      <c r="M15" s="27">
        <v>2</v>
      </c>
      <c r="N15" s="27">
        <f t="shared" si="0"/>
        <v>4</v>
      </c>
      <c r="O15" s="39">
        <v>0</v>
      </c>
      <c r="P15" s="39">
        <v>2</v>
      </c>
      <c r="Q15" s="39">
        <v>0</v>
      </c>
      <c r="R15" s="39">
        <v>1</v>
      </c>
      <c r="S15" s="39">
        <v>0</v>
      </c>
      <c r="T15" s="27">
        <f t="shared" si="1"/>
        <v>0</v>
      </c>
      <c r="U15" s="40">
        <f t="shared" si="2"/>
        <v>0.5</v>
      </c>
      <c r="V15" s="22">
        <v>365</v>
      </c>
      <c r="W15" s="22" t="s">
        <v>81</v>
      </c>
      <c r="X15" s="22" t="s">
        <v>82</v>
      </c>
      <c r="Y15" s="74">
        <v>1973</v>
      </c>
      <c r="Z15" s="41"/>
      <c r="AA15" s="1" t="s">
        <v>83</v>
      </c>
      <c r="AB15" s="28" t="s">
        <v>84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43</v>
      </c>
      <c r="E16" s="27">
        <v>26</v>
      </c>
      <c r="F16" s="27">
        <v>4</v>
      </c>
      <c r="G16" s="27">
        <v>8</v>
      </c>
      <c r="H16" s="27">
        <v>0</v>
      </c>
      <c r="I16" s="27">
        <v>1</v>
      </c>
      <c r="J16" s="27">
        <v>5</v>
      </c>
      <c r="K16" s="27">
        <v>6</v>
      </c>
      <c r="L16" s="27">
        <v>2</v>
      </c>
      <c r="M16" s="27">
        <v>3</v>
      </c>
      <c r="N16" s="27">
        <f t="shared" si="0"/>
        <v>5</v>
      </c>
      <c r="O16" s="39">
        <v>3</v>
      </c>
      <c r="P16" s="39">
        <v>3</v>
      </c>
      <c r="Q16" s="39">
        <v>0</v>
      </c>
      <c r="R16" s="39">
        <v>3</v>
      </c>
      <c r="S16" s="39">
        <v>0</v>
      </c>
      <c r="T16" s="27">
        <f t="shared" si="1"/>
        <v>13</v>
      </c>
      <c r="U16" s="40">
        <f t="shared" si="2"/>
        <v>0.80769230769230771</v>
      </c>
      <c r="V16" s="22">
        <v>365</v>
      </c>
      <c r="W16" s="22" t="s">
        <v>81</v>
      </c>
      <c r="X16" s="22" t="s">
        <v>82</v>
      </c>
      <c r="Y16" s="74">
        <v>1973</v>
      </c>
      <c r="Z16" s="41"/>
      <c r="AA16" s="1" t="s">
        <v>83</v>
      </c>
      <c r="AB16" s="28" t="s">
        <v>84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10</v>
      </c>
      <c r="E17" s="27">
        <v>36</v>
      </c>
      <c r="F17" s="27">
        <v>6</v>
      </c>
      <c r="G17" s="27">
        <v>17</v>
      </c>
      <c r="H17" s="27"/>
      <c r="I17" s="27"/>
      <c r="J17" s="27">
        <v>7</v>
      </c>
      <c r="K17" s="27">
        <v>10</v>
      </c>
      <c r="L17" s="27">
        <v>3</v>
      </c>
      <c r="M17" s="27">
        <v>5</v>
      </c>
      <c r="N17" s="27">
        <f t="shared" si="0"/>
        <v>8</v>
      </c>
      <c r="O17" s="39">
        <v>6</v>
      </c>
      <c r="P17" s="39">
        <v>4</v>
      </c>
      <c r="Q17" s="39">
        <v>2</v>
      </c>
      <c r="R17" s="39">
        <v>5</v>
      </c>
      <c r="S17" s="39">
        <v>0</v>
      </c>
      <c r="T17" s="27">
        <f t="shared" si="1"/>
        <v>19</v>
      </c>
      <c r="U17" s="40">
        <f t="shared" si="2"/>
        <v>1</v>
      </c>
      <c r="V17" s="22">
        <v>365</v>
      </c>
      <c r="W17" s="22" t="s">
        <v>81</v>
      </c>
      <c r="X17" s="22" t="s">
        <v>82</v>
      </c>
      <c r="Y17" s="74">
        <v>1973</v>
      </c>
      <c r="Z17" s="41"/>
      <c r="AA17" s="1" t="s">
        <v>83</v>
      </c>
      <c r="AB17" s="28" t="s">
        <v>84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13</v>
      </c>
      <c r="E18" s="27">
        <v>33</v>
      </c>
      <c r="F18" s="27">
        <v>3</v>
      </c>
      <c r="G18" s="27">
        <v>9</v>
      </c>
      <c r="H18" s="27"/>
      <c r="I18" s="27"/>
      <c r="J18" s="27">
        <v>0</v>
      </c>
      <c r="K18" s="27">
        <v>0</v>
      </c>
      <c r="L18" s="27">
        <v>2</v>
      </c>
      <c r="M18" s="27">
        <v>2</v>
      </c>
      <c r="N18" s="27">
        <f t="shared" si="0"/>
        <v>4</v>
      </c>
      <c r="O18" s="39">
        <v>4</v>
      </c>
      <c r="P18" s="39">
        <v>3</v>
      </c>
      <c r="Q18" s="39">
        <v>3</v>
      </c>
      <c r="R18" s="39">
        <v>2</v>
      </c>
      <c r="S18" s="39">
        <v>1</v>
      </c>
      <c r="T18" s="27">
        <f t="shared" si="1"/>
        <v>6</v>
      </c>
      <c r="U18" s="40">
        <f t="shared" si="2"/>
        <v>0.5757575757575758</v>
      </c>
      <c r="V18" s="22">
        <v>365</v>
      </c>
      <c r="W18" s="22" t="s">
        <v>81</v>
      </c>
      <c r="X18" s="22" t="s">
        <v>82</v>
      </c>
      <c r="Y18" s="74">
        <v>1973</v>
      </c>
      <c r="Z18" s="41"/>
      <c r="AA18" s="1" t="s">
        <v>83</v>
      </c>
      <c r="AB18" s="28" t="s">
        <v>84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>
        <v>18</v>
      </c>
      <c r="F19" s="27">
        <v>2</v>
      </c>
      <c r="G19" s="27">
        <v>8</v>
      </c>
      <c r="H19" s="27"/>
      <c r="I19" s="27"/>
      <c r="J19" s="27">
        <v>4</v>
      </c>
      <c r="K19" s="27">
        <v>5</v>
      </c>
      <c r="L19" s="27">
        <v>2</v>
      </c>
      <c r="M19" s="27">
        <v>2</v>
      </c>
      <c r="N19" s="27">
        <f t="shared" si="0"/>
        <v>4</v>
      </c>
      <c r="O19" s="39">
        <v>1</v>
      </c>
      <c r="P19" s="39">
        <v>4</v>
      </c>
      <c r="Q19" s="39">
        <v>0</v>
      </c>
      <c r="R19" s="39">
        <v>1</v>
      </c>
      <c r="S19" s="39">
        <v>0</v>
      </c>
      <c r="T19" s="27">
        <f t="shared" si="1"/>
        <v>8</v>
      </c>
      <c r="U19" s="40">
        <f t="shared" si="2"/>
        <v>0.72222222222222221</v>
      </c>
      <c r="V19" s="22">
        <v>365</v>
      </c>
      <c r="W19" s="22" t="s">
        <v>81</v>
      </c>
      <c r="X19" s="22" t="s">
        <v>82</v>
      </c>
      <c r="Y19" s="74">
        <v>1973</v>
      </c>
      <c r="Z19" s="41"/>
      <c r="AA19" s="1" t="s">
        <v>83</v>
      </c>
      <c r="AB19" s="28" t="s">
        <v>84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11</v>
      </c>
      <c r="E20" s="27">
        <v>35</v>
      </c>
      <c r="F20" s="27">
        <v>6</v>
      </c>
      <c r="G20" s="27">
        <v>15</v>
      </c>
      <c r="H20" s="27"/>
      <c r="I20" s="27"/>
      <c r="J20" s="27">
        <v>6</v>
      </c>
      <c r="K20" s="27">
        <v>8</v>
      </c>
      <c r="L20" s="27">
        <v>1</v>
      </c>
      <c r="M20" s="27">
        <v>4</v>
      </c>
      <c r="N20" s="27">
        <f>SUM(L20:M20)</f>
        <v>5</v>
      </c>
      <c r="O20" s="39">
        <v>7</v>
      </c>
      <c r="P20" s="39">
        <v>5</v>
      </c>
      <c r="Q20" s="39">
        <v>1</v>
      </c>
      <c r="R20" s="39">
        <v>5</v>
      </c>
      <c r="S20" s="39">
        <v>1</v>
      </c>
      <c r="T20" s="27">
        <f t="shared" si="1"/>
        <v>18</v>
      </c>
      <c r="U20" s="40">
        <f t="shared" si="2"/>
        <v>0.94285714285714284</v>
      </c>
      <c r="V20" s="22">
        <v>365</v>
      </c>
      <c r="W20" s="22" t="s">
        <v>81</v>
      </c>
      <c r="X20" s="22" t="s">
        <v>82</v>
      </c>
      <c r="Y20" s="74">
        <v>1973</v>
      </c>
      <c r="Z20" s="41"/>
      <c r="AA20" s="1" t="s">
        <v>83</v>
      </c>
      <c r="AB20" s="28" t="s">
        <v>84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8</v>
      </c>
      <c r="E21" s="27" t="s">
        <v>461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365</v>
      </c>
      <c r="W21" s="22" t="s">
        <v>81</v>
      </c>
      <c r="X21" s="22" t="s">
        <v>82</v>
      </c>
      <c r="Y21" s="74">
        <v>1973</v>
      </c>
      <c r="Z21" s="41"/>
      <c r="AA21" s="1" t="s">
        <v>83</v>
      </c>
      <c r="AB21" s="28" t="s">
        <v>84</v>
      </c>
    </row>
    <row r="22" spans="1:28" x14ac:dyDescent="0.3">
      <c r="A22" s="1" t="s">
        <v>59</v>
      </c>
      <c r="B22" s="1" t="s">
        <v>46</v>
      </c>
      <c r="C22" s="27" t="s">
        <v>58</v>
      </c>
      <c r="D22" s="38">
        <v>22</v>
      </c>
      <c r="E22" s="27">
        <v>4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27">
        <f t="shared" si="1"/>
        <v>2</v>
      </c>
      <c r="U22" s="40">
        <f t="shared" si="2"/>
        <v>0.5</v>
      </c>
      <c r="V22" s="22">
        <v>365</v>
      </c>
      <c r="W22" s="22" t="s">
        <v>81</v>
      </c>
      <c r="X22" s="22" t="s">
        <v>82</v>
      </c>
      <c r="Y22" s="74">
        <v>1973</v>
      </c>
      <c r="Z22" s="41"/>
      <c r="AA22" s="1" t="s">
        <v>83</v>
      </c>
      <c r="AB22" s="28" t="s">
        <v>84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1</v>
      </c>
      <c r="E23" s="27">
        <v>32</v>
      </c>
      <c r="F23" s="27">
        <v>7</v>
      </c>
      <c r="G23" s="27">
        <v>14</v>
      </c>
      <c r="H23" s="27"/>
      <c r="I23" s="27"/>
      <c r="J23" s="27">
        <v>2</v>
      </c>
      <c r="K23" s="27">
        <v>4</v>
      </c>
      <c r="L23" s="27">
        <v>0</v>
      </c>
      <c r="M23" s="27">
        <v>0</v>
      </c>
      <c r="N23" s="27">
        <f>SUM(L23:M23)</f>
        <v>0</v>
      </c>
      <c r="O23" s="39">
        <v>2</v>
      </c>
      <c r="P23" s="39">
        <v>2</v>
      </c>
      <c r="Q23" s="39">
        <v>0</v>
      </c>
      <c r="R23" s="39">
        <v>3</v>
      </c>
      <c r="S23" s="39">
        <v>0</v>
      </c>
      <c r="T23" s="27">
        <f t="shared" si="1"/>
        <v>16</v>
      </c>
      <c r="U23" s="40">
        <f t="shared" si="2"/>
        <v>0.53125</v>
      </c>
      <c r="V23" s="22">
        <v>365</v>
      </c>
      <c r="W23" s="22" t="s">
        <v>81</v>
      </c>
      <c r="X23" s="22" t="s">
        <v>82</v>
      </c>
      <c r="Y23" s="74">
        <v>1973</v>
      </c>
      <c r="Z23" s="41"/>
      <c r="AA23" s="1" t="s">
        <v>83</v>
      </c>
      <c r="AB23" s="28" t="s">
        <v>84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83</v>
      </c>
      <c r="H24" s="44">
        <f t="shared" si="3"/>
        <v>0</v>
      </c>
      <c r="I24" s="44">
        <f t="shared" si="3"/>
        <v>1</v>
      </c>
      <c r="J24" s="44">
        <f t="shared" si="3"/>
        <v>30</v>
      </c>
      <c r="K24" s="44">
        <f t="shared" si="3"/>
        <v>39</v>
      </c>
      <c r="L24" s="44">
        <f t="shared" si="3"/>
        <v>14</v>
      </c>
      <c r="M24" s="44">
        <f t="shared" si="3"/>
        <v>27</v>
      </c>
      <c r="N24" s="44">
        <f t="shared" si="3"/>
        <v>41</v>
      </c>
      <c r="O24" s="44">
        <f t="shared" si="3"/>
        <v>28</v>
      </c>
      <c r="P24" s="44">
        <f t="shared" si="3"/>
        <v>26</v>
      </c>
      <c r="Q24" s="44">
        <f t="shared" si="3"/>
        <v>10</v>
      </c>
      <c r="R24" s="44">
        <f t="shared" si="3"/>
        <v>20</v>
      </c>
      <c r="S24" s="44">
        <f t="shared" si="3"/>
        <v>2</v>
      </c>
      <c r="T24" s="44">
        <f t="shared" si="3"/>
        <v>102</v>
      </c>
      <c r="U24" s="45">
        <f>((T24+Q24+N24-R24)+(O24*2))/E24</f>
        <v>0.78749999999999998</v>
      </c>
      <c r="V24" s="46">
        <v>365</v>
      </c>
      <c r="W24" s="46" t="s">
        <v>81</v>
      </c>
      <c r="X24" s="46" t="s">
        <v>82</v>
      </c>
      <c r="Y24" s="75">
        <v>1973</v>
      </c>
      <c r="Z24" s="47"/>
      <c r="AA24" s="43" t="s">
        <v>83</v>
      </c>
      <c r="AB24" s="78" t="s">
        <v>84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0.43373493975903615</v>
      </c>
      <c r="H25" s="27"/>
      <c r="I25" s="1"/>
      <c r="J25" s="48" t="s">
        <v>42</v>
      </c>
      <c r="K25" s="50">
        <f>J24/K24</f>
        <v>0.76923076923076927</v>
      </c>
      <c r="L25" s="1"/>
      <c r="M25" s="39" t="s">
        <v>43</v>
      </c>
      <c r="N25" s="51">
        <v>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34</v>
      </c>
      <c r="E35" s="27">
        <v>19</v>
      </c>
      <c r="F35" s="27">
        <v>6</v>
      </c>
      <c r="G35" s="27">
        <v>15</v>
      </c>
      <c r="H35" s="27"/>
      <c r="I35" s="27"/>
      <c r="J35" s="27">
        <v>1</v>
      </c>
      <c r="K35" s="27">
        <v>2</v>
      </c>
      <c r="L35" s="27">
        <v>7</v>
      </c>
      <c r="M35" s="27">
        <v>6</v>
      </c>
      <c r="N35" s="27">
        <f>SUM(L35:M35)</f>
        <v>13</v>
      </c>
      <c r="O35" s="27">
        <v>0</v>
      </c>
      <c r="P35" s="55">
        <v>6</v>
      </c>
      <c r="Q35" s="27">
        <v>0</v>
      </c>
      <c r="R35" s="27">
        <v>2</v>
      </c>
      <c r="S35" s="27">
        <v>0</v>
      </c>
      <c r="T35" s="27">
        <f>(H35*3)+((F35-H35)*2)+J35</f>
        <v>13</v>
      </c>
      <c r="U35" s="40">
        <f>IFERROR(((T35+Q35+N35-R35)+(O35*2))/E35,"")</f>
        <v>1.263157894736842</v>
      </c>
      <c r="V35" s="22">
        <v>365</v>
      </c>
      <c r="W35" s="22" t="s">
        <v>86</v>
      </c>
      <c r="X35" s="22" t="s">
        <v>87</v>
      </c>
      <c r="Y35" s="74">
        <v>1973</v>
      </c>
      <c r="Z35" s="41"/>
      <c r="AA35" s="1" t="s">
        <v>88</v>
      </c>
      <c r="AB35" s="28" t="s">
        <v>89</v>
      </c>
    </row>
    <row r="36" spans="1:28" x14ac:dyDescent="0.3">
      <c r="A36" s="1" t="s">
        <v>46</v>
      </c>
      <c r="B36" s="1" t="s">
        <v>59</v>
      </c>
      <c r="C36" s="27" t="s">
        <v>90</v>
      </c>
      <c r="D36" s="38">
        <v>11</v>
      </c>
      <c r="E36" s="27">
        <v>27</v>
      </c>
      <c r="F36" s="27">
        <v>3</v>
      </c>
      <c r="G36" s="27">
        <v>12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>SUM(L36:M36)</f>
        <v>1</v>
      </c>
      <c r="O36" s="39">
        <v>3</v>
      </c>
      <c r="P36" s="39">
        <v>5</v>
      </c>
      <c r="Q36" s="39">
        <v>0</v>
      </c>
      <c r="R36" s="39">
        <v>6</v>
      </c>
      <c r="S36" s="39">
        <v>0</v>
      </c>
      <c r="T36" s="39">
        <f t="shared" ref="T36:T41" si="4">(H36*3)+((F36-H36)*2)+J36</f>
        <v>6</v>
      </c>
      <c r="U36" s="40">
        <f t="shared" ref="U36:U46" si="5">IFERROR(((T36+Q36+N36-R36)+(O36*2))/E36,"")</f>
        <v>0.25925925925925924</v>
      </c>
      <c r="V36" s="22">
        <v>365</v>
      </c>
      <c r="W36" s="22" t="s">
        <v>86</v>
      </c>
      <c r="X36" s="22" t="s">
        <v>87</v>
      </c>
      <c r="Y36" s="74">
        <v>1973</v>
      </c>
      <c r="Z36" s="41"/>
      <c r="AA36" s="1" t="s">
        <v>88</v>
      </c>
      <c r="AB36" s="28" t="s">
        <v>89</v>
      </c>
    </row>
    <row r="37" spans="1:28" x14ac:dyDescent="0.3">
      <c r="A37" s="1" t="s">
        <v>46</v>
      </c>
      <c r="B37" s="1" t="s">
        <v>59</v>
      </c>
      <c r="C37" s="27" t="s">
        <v>91</v>
      </c>
      <c r="D37" s="38">
        <v>22</v>
      </c>
      <c r="E37" s="27">
        <v>43</v>
      </c>
      <c r="F37" s="27">
        <v>10</v>
      </c>
      <c r="G37" s="27">
        <v>20</v>
      </c>
      <c r="H37" s="27"/>
      <c r="I37" s="27"/>
      <c r="J37" s="27">
        <v>2</v>
      </c>
      <c r="K37" s="27">
        <v>4</v>
      </c>
      <c r="L37" s="27">
        <v>4</v>
      </c>
      <c r="M37" s="27">
        <v>2</v>
      </c>
      <c r="N37" s="27">
        <f>SUM(L37:M37)</f>
        <v>6</v>
      </c>
      <c r="O37" s="39">
        <v>3</v>
      </c>
      <c r="P37" s="39">
        <v>4</v>
      </c>
      <c r="Q37" s="39">
        <v>2</v>
      </c>
      <c r="R37" s="39">
        <v>3</v>
      </c>
      <c r="S37" s="39">
        <v>0</v>
      </c>
      <c r="T37" s="39">
        <f t="shared" si="4"/>
        <v>22</v>
      </c>
      <c r="U37" s="40">
        <f t="shared" si="5"/>
        <v>0.76744186046511631</v>
      </c>
      <c r="V37" s="22">
        <v>365</v>
      </c>
      <c r="W37" s="22" t="s">
        <v>86</v>
      </c>
      <c r="X37" s="22" t="s">
        <v>87</v>
      </c>
      <c r="Y37" s="74">
        <v>1973</v>
      </c>
      <c r="Z37" s="41"/>
      <c r="AA37" s="1" t="s">
        <v>88</v>
      </c>
      <c r="AB37" s="28" t="s">
        <v>89</v>
      </c>
    </row>
    <row r="38" spans="1:28" x14ac:dyDescent="0.3">
      <c r="A38" s="1" t="s">
        <v>46</v>
      </c>
      <c r="B38" s="1" t="s">
        <v>59</v>
      </c>
      <c r="C38" s="27" t="s">
        <v>92</v>
      </c>
      <c r="D38" s="38">
        <v>20</v>
      </c>
      <c r="E38" s="27">
        <v>27</v>
      </c>
      <c r="F38" s="27">
        <v>5</v>
      </c>
      <c r="G38" s="27">
        <v>12</v>
      </c>
      <c r="H38" s="27"/>
      <c r="I38" s="27"/>
      <c r="J38" s="27">
        <v>4</v>
      </c>
      <c r="K38" s="27">
        <v>7</v>
      </c>
      <c r="L38" s="27">
        <v>6</v>
      </c>
      <c r="M38" s="27">
        <v>6</v>
      </c>
      <c r="N38" s="27">
        <f>SUM(L38:M38)</f>
        <v>12</v>
      </c>
      <c r="O38" s="39">
        <v>0</v>
      </c>
      <c r="P38" s="39">
        <v>1</v>
      </c>
      <c r="Q38" s="39">
        <v>1</v>
      </c>
      <c r="R38" s="39">
        <v>2</v>
      </c>
      <c r="S38" s="39">
        <v>0</v>
      </c>
      <c r="T38" s="39">
        <f t="shared" si="4"/>
        <v>14</v>
      </c>
      <c r="U38" s="40">
        <f t="shared" si="5"/>
        <v>0.92592592592592593</v>
      </c>
      <c r="V38" s="22">
        <v>365</v>
      </c>
      <c r="W38" s="22" t="s">
        <v>86</v>
      </c>
      <c r="X38" s="22" t="s">
        <v>87</v>
      </c>
      <c r="Y38" s="74">
        <v>1973</v>
      </c>
      <c r="Z38" s="41"/>
      <c r="AA38" s="1" t="s">
        <v>88</v>
      </c>
      <c r="AB38" s="28" t="s">
        <v>89</v>
      </c>
    </row>
    <row r="39" spans="1:28" x14ac:dyDescent="0.3">
      <c r="A39" s="1" t="s">
        <v>46</v>
      </c>
      <c r="B39" s="1" t="s">
        <v>59</v>
      </c>
      <c r="C39" s="27" t="s">
        <v>469</v>
      </c>
      <c r="D39" s="38">
        <v>14</v>
      </c>
      <c r="E39" s="27" t="s">
        <v>461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/>
      <c r="V39" s="22">
        <v>365</v>
      </c>
      <c r="W39" s="22" t="s">
        <v>86</v>
      </c>
      <c r="X39" s="22" t="s">
        <v>87</v>
      </c>
      <c r="Y39" s="74">
        <v>1973</v>
      </c>
      <c r="Z39" s="41"/>
      <c r="AA39" s="1" t="s">
        <v>88</v>
      </c>
      <c r="AB39" s="28" t="s">
        <v>89</v>
      </c>
    </row>
    <row r="40" spans="1:28" x14ac:dyDescent="0.3">
      <c r="A40" s="1" t="s">
        <v>46</v>
      </c>
      <c r="B40" s="1" t="s">
        <v>59</v>
      </c>
      <c r="C40" s="27" t="s">
        <v>108</v>
      </c>
      <c r="D40" s="38">
        <v>42</v>
      </c>
      <c r="E40" s="27" t="s">
        <v>461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365</v>
      </c>
      <c r="W40" s="22" t="s">
        <v>86</v>
      </c>
      <c r="X40" s="22" t="s">
        <v>87</v>
      </c>
      <c r="Y40" s="74">
        <v>1973</v>
      </c>
      <c r="Z40" s="41"/>
      <c r="AA40" s="1" t="s">
        <v>88</v>
      </c>
      <c r="AB40" s="28" t="s">
        <v>89</v>
      </c>
    </row>
    <row r="41" spans="1:28" x14ac:dyDescent="0.3">
      <c r="A41" s="1" t="s">
        <v>46</v>
      </c>
      <c r="B41" s="1" t="s">
        <v>59</v>
      </c>
      <c r="C41" s="27" t="s">
        <v>93</v>
      </c>
      <c r="D41" s="38">
        <v>15</v>
      </c>
      <c r="E41" s="27">
        <v>26</v>
      </c>
      <c r="F41" s="27">
        <v>1</v>
      </c>
      <c r="G41" s="27">
        <v>7</v>
      </c>
      <c r="H41" s="27"/>
      <c r="I41" s="27"/>
      <c r="J41" s="27">
        <v>2</v>
      </c>
      <c r="K41" s="27">
        <v>8</v>
      </c>
      <c r="L41" s="27">
        <v>1</v>
      </c>
      <c r="M41" s="27">
        <v>0</v>
      </c>
      <c r="N41" s="27">
        <f>SUM(L41:M41)</f>
        <v>1</v>
      </c>
      <c r="O41" s="39">
        <v>4</v>
      </c>
      <c r="P41" s="39">
        <v>5</v>
      </c>
      <c r="Q41" s="39">
        <v>1</v>
      </c>
      <c r="R41" s="39">
        <v>3</v>
      </c>
      <c r="S41" s="39">
        <v>0</v>
      </c>
      <c r="T41" s="39">
        <f t="shared" si="4"/>
        <v>4</v>
      </c>
      <c r="U41" s="40">
        <f t="shared" si="5"/>
        <v>0.42307692307692307</v>
      </c>
      <c r="V41" s="22">
        <v>365</v>
      </c>
      <c r="W41" s="22" t="s">
        <v>86</v>
      </c>
      <c r="X41" s="22" t="s">
        <v>87</v>
      </c>
      <c r="Y41" s="74">
        <v>1973</v>
      </c>
      <c r="Z41" s="41"/>
      <c r="AA41" s="1" t="s">
        <v>88</v>
      </c>
      <c r="AB41" s="28" t="s">
        <v>89</v>
      </c>
    </row>
    <row r="42" spans="1:28" x14ac:dyDescent="0.3">
      <c r="A42" s="1" t="s">
        <v>46</v>
      </c>
      <c r="B42" s="1" t="s">
        <v>59</v>
      </c>
      <c r="C42" s="27" t="s">
        <v>109</v>
      </c>
      <c r="D42" s="38">
        <v>10</v>
      </c>
      <c r="E42" s="27" t="s">
        <v>470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 t="str">
        <f t="shared" si="5"/>
        <v/>
      </c>
      <c r="V42" s="22">
        <v>365</v>
      </c>
      <c r="W42" s="22" t="s">
        <v>86</v>
      </c>
      <c r="X42" s="22" t="s">
        <v>87</v>
      </c>
      <c r="Y42" s="74">
        <v>1973</v>
      </c>
      <c r="Z42" s="41"/>
      <c r="AA42" s="1" t="s">
        <v>88</v>
      </c>
      <c r="AB42" s="28" t="s">
        <v>89</v>
      </c>
    </row>
    <row r="43" spans="1:28" x14ac:dyDescent="0.3">
      <c r="A43" s="1" t="s">
        <v>46</v>
      </c>
      <c r="B43" s="1" t="s">
        <v>59</v>
      </c>
      <c r="C43" s="27" t="s">
        <v>94</v>
      </c>
      <c r="D43" s="38">
        <v>33</v>
      </c>
      <c r="E43" s="27">
        <v>5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>(H43*3)+((F43-H43)*2)+J43</f>
        <v>2</v>
      </c>
      <c r="U43" s="40">
        <f t="shared" si="5"/>
        <v>0.8</v>
      </c>
      <c r="V43" s="22">
        <v>365</v>
      </c>
      <c r="W43" s="22" t="s">
        <v>86</v>
      </c>
      <c r="X43" s="22" t="s">
        <v>87</v>
      </c>
      <c r="Y43" s="74">
        <v>1973</v>
      </c>
      <c r="Z43" s="41"/>
      <c r="AA43" s="1" t="s">
        <v>88</v>
      </c>
      <c r="AB43" s="28" t="s">
        <v>89</v>
      </c>
    </row>
    <row r="44" spans="1:28" x14ac:dyDescent="0.3">
      <c r="A44" s="1" t="s">
        <v>46</v>
      </c>
      <c r="B44" s="1" t="s">
        <v>59</v>
      </c>
      <c r="C44" s="27" t="s">
        <v>95</v>
      </c>
      <c r="D44" s="38">
        <v>24</v>
      </c>
      <c r="E44" s="27">
        <v>40</v>
      </c>
      <c r="F44" s="27">
        <v>8</v>
      </c>
      <c r="G44" s="27">
        <v>14</v>
      </c>
      <c r="H44" s="27"/>
      <c r="I44" s="27"/>
      <c r="J44" s="27">
        <v>6</v>
      </c>
      <c r="K44" s="27">
        <v>7</v>
      </c>
      <c r="L44" s="27">
        <v>7</v>
      </c>
      <c r="M44" s="27">
        <v>3</v>
      </c>
      <c r="N44" s="27">
        <f>SUM(L44:M44)</f>
        <v>10</v>
      </c>
      <c r="O44" s="39">
        <v>3</v>
      </c>
      <c r="P44" s="39">
        <v>2</v>
      </c>
      <c r="Q44" s="39">
        <v>1</v>
      </c>
      <c r="R44" s="39">
        <v>9</v>
      </c>
      <c r="S44" s="39">
        <v>0</v>
      </c>
      <c r="T44" s="39">
        <f>(H44*3)+((F44-H44)*2)+J44</f>
        <v>22</v>
      </c>
      <c r="U44" s="40">
        <f t="shared" si="5"/>
        <v>0.75</v>
      </c>
      <c r="V44" s="22">
        <v>365</v>
      </c>
      <c r="W44" s="22" t="s">
        <v>86</v>
      </c>
      <c r="X44" s="22" t="s">
        <v>87</v>
      </c>
      <c r="Y44" s="74">
        <v>1973</v>
      </c>
      <c r="Z44" s="41"/>
      <c r="AA44" s="1" t="s">
        <v>88</v>
      </c>
      <c r="AB44" s="28" t="s">
        <v>89</v>
      </c>
    </row>
    <row r="45" spans="1:28" x14ac:dyDescent="0.3">
      <c r="A45" s="1" t="s">
        <v>46</v>
      </c>
      <c r="B45" s="1" t="s">
        <v>59</v>
      </c>
      <c r="C45" s="27" t="s">
        <v>96</v>
      </c>
      <c r="D45" s="38">
        <v>35</v>
      </c>
      <c r="E45" s="27">
        <v>29</v>
      </c>
      <c r="F45" s="27">
        <v>5</v>
      </c>
      <c r="G45" s="27">
        <v>7</v>
      </c>
      <c r="H45" s="27"/>
      <c r="I45" s="27"/>
      <c r="J45" s="27">
        <v>4</v>
      </c>
      <c r="K45" s="27">
        <v>5</v>
      </c>
      <c r="L45" s="27">
        <v>1</v>
      </c>
      <c r="M45" s="27">
        <v>8</v>
      </c>
      <c r="N45" s="27">
        <f>SUM(L45:M45)</f>
        <v>9</v>
      </c>
      <c r="O45" s="39">
        <v>0</v>
      </c>
      <c r="P45" s="39">
        <v>3</v>
      </c>
      <c r="Q45" s="39">
        <v>4</v>
      </c>
      <c r="R45" s="39">
        <v>2</v>
      </c>
      <c r="S45" s="39">
        <v>5</v>
      </c>
      <c r="T45" s="39">
        <f>(H45*3)+((F45-H45)*2)+J45</f>
        <v>14</v>
      </c>
      <c r="U45" s="40">
        <f t="shared" si="5"/>
        <v>0.86206896551724133</v>
      </c>
      <c r="V45" s="22">
        <v>365</v>
      </c>
      <c r="W45" s="22" t="s">
        <v>86</v>
      </c>
      <c r="X45" s="22" t="s">
        <v>87</v>
      </c>
      <c r="Y45" s="74">
        <v>1973</v>
      </c>
      <c r="Z45" s="41"/>
      <c r="AA45" s="1" t="s">
        <v>88</v>
      </c>
      <c r="AB45" s="28" t="s">
        <v>89</v>
      </c>
    </row>
    <row r="46" spans="1:28" x14ac:dyDescent="0.3">
      <c r="A46" s="1" t="s">
        <v>46</v>
      </c>
      <c r="B46" s="1" t="s">
        <v>59</v>
      </c>
      <c r="C46" s="27" t="s">
        <v>97</v>
      </c>
      <c r="D46" s="38">
        <v>40</v>
      </c>
      <c r="E46" s="27">
        <v>24</v>
      </c>
      <c r="F46" s="27">
        <v>3</v>
      </c>
      <c r="G46" s="27">
        <v>5</v>
      </c>
      <c r="H46" s="27"/>
      <c r="I46" s="27"/>
      <c r="J46" s="27">
        <v>1</v>
      </c>
      <c r="K46" s="27">
        <v>3</v>
      </c>
      <c r="L46" s="27">
        <v>4</v>
      </c>
      <c r="M46" s="27">
        <v>3</v>
      </c>
      <c r="N46" s="27">
        <f>SUM(L46:M46)</f>
        <v>7</v>
      </c>
      <c r="O46" s="39">
        <v>0</v>
      </c>
      <c r="P46" s="39">
        <v>1</v>
      </c>
      <c r="Q46" s="39">
        <v>2</v>
      </c>
      <c r="R46" s="39">
        <v>2</v>
      </c>
      <c r="S46" s="39">
        <v>1</v>
      </c>
      <c r="T46" s="39">
        <f>(H46*3)+((F46-H46)*2)+J46</f>
        <v>7</v>
      </c>
      <c r="U46" s="40">
        <f t="shared" si="5"/>
        <v>0.58333333333333337</v>
      </c>
      <c r="V46" s="22">
        <v>365</v>
      </c>
      <c r="W46" s="22" t="s">
        <v>86</v>
      </c>
      <c r="X46" s="22" t="s">
        <v>87</v>
      </c>
      <c r="Y46" s="74">
        <v>1973</v>
      </c>
      <c r="Z46" s="41"/>
      <c r="AA46" s="1" t="s">
        <v>88</v>
      </c>
      <c r="AB46" s="28" t="s">
        <v>89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 t="shared" ref="E47:T47" si="6">SUM(E35:E46)</f>
        <v>240</v>
      </c>
      <c r="F47" s="44">
        <f t="shared" si="6"/>
        <v>42</v>
      </c>
      <c r="G47" s="44">
        <f t="shared" si="6"/>
        <v>93</v>
      </c>
      <c r="H47" s="44">
        <f t="shared" si="6"/>
        <v>0</v>
      </c>
      <c r="I47" s="44">
        <f t="shared" si="6"/>
        <v>0</v>
      </c>
      <c r="J47" s="44">
        <f t="shared" si="6"/>
        <v>20</v>
      </c>
      <c r="K47" s="44">
        <f t="shared" si="6"/>
        <v>36</v>
      </c>
      <c r="L47" s="44">
        <f t="shared" si="6"/>
        <v>31</v>
      </c>
      <c r="M47" s="44">
        <f t="shared" si="6"/>
        <v>30</v>
      </c>
      <c r="N47" s="44">
        <f t="shared" si="6"/>
        <v>61</v>
      </c>
      <c r="O47" s="44">
        <f t="shared" si="6"/>
        <v>13</v>
      </c>
      <c r="P47" s="44">
        <f t="shared" si="6"/>
        <v>27</v>
      </c>
      <c r="Q47" s="44">
        <f t="shared" si="6"/>
        <v>11</v>
      </c>
      <c r="R47" s="44">
        <f t="shared" si="6"/>
        <v>29</v>
      </c>
      <c r="S47" s="44">
        <f t="shared" si="6"/>
        <v>6</v>
      </c>
      <c r="T47" s="44">
        <f t="shared" si="6"/>
        <v>104</v>
      </c>
      <c r="U47" s="45">
        <f>((T47+Q47+N47-R47)+(O47*2))/E47</f>
        <v>0.72083333333333333</v>
      </c>
      <c r="V47" s="46">
        <v>365</v>
      </c>
      <c r="W47" s="46" t="s">
        <v>86</v>
      </c>
      <c r="X47" s="46" t="s">
        <v>87</v>
      </c>
      <c r="Y47" s="75">
        <v>1973</v>
      </c>
      <c r="Z47" s="47"/>
      <c r="AA47" s="43" t="s">
        <v>88</v>
      </c>
      <c r="AB47" s="78" t="s">
        <v>89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0.45161290322580644</v>
      </c>
      <c r="H48" s="27"/>
      <c r="I48" s="1"/>
      <c r="J48" s="48" t="s">
        <v>42</v>
      </c>
      <c r="K48" s="50">
        <f>J47/K47</f>
        <v>0.55555555555555558</v>
      </c>
      <c r="L48" s="1"/>
      <c r="M48" s="39" t="s">
        <v>43</v>
      </c>
      <c r="N48" s="51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sheetProtection sheet="1" objects="1" scenarios="1"/>
  <sortState xmlns:xlrd2="http://schemas.microsoft.com/office/spreadsheetml/2017/richdata2" ref="C13:D23">
    <sortCondition ref="C13:C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3ADB-92B4-493E-AECF-7982A5375C9F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255</v>
      </c>
      <c r="D4" s="7" t="s">
        <v>5</v>
      </c>
      <c r="E4" s="8"/>
      <c r="F4" s="5"/>
      <c r="G4" s="1"/>
      <c r="J4" s="15" t="s">
        <v>256</v>
      </c>
      <c r="K4" s="16" t="s">
        <v>45</v>
      </c>
      <c r="L4" s="17"/>
      <c r="M4" s="18"/>
      <c r="N4" s="19">
        <v>24</v>
      </c>
      <c r="O4" s="19">
        <v>14</v>
      </c>
      <c r="P4" s="19">
        <v>18</v>
      </c>
      <c r="Q4" s="19">
        <v>21</v>
      </c>
      <c r="R4" s="20"/>
      <c r="S4" s="21">
        <f>SUM(N4:R4)</f>
        <v>77</v>
      </c>
      <c r="T4" s="22">
        <v>371</v>
      </c>
    </row>
    <row r="5" spans="1:28" x14ac:dyDescent="0.3">
      <c r="B5" s="1"/>
      <c r="C5" s="6" t="s">
        <v>232</v>
      </c>
      <c r="D5" s="7" t="s">
        <v>6</v>
      </c>
      <c r="E5" s="1"/>
      <c r="F5" s="1"/>
      <c r="G5" s="1"/>
      <c r="J5" s="15" t="s">
        <v>257</v>
      </c>
      <c r="K5" s="16" t="s">
        <v>62</v>
      </c>
      <c r="L5" s="17"/>
      <c r="M5" s="18"/>
      <c r="N5" s="19">
        <v>27</v>
      </c>
      <c r="O5" s="19">
        <v>18</v>
      </c>
      <c r="P5" s="19">
        <v>34</v>
      </c>
      <c r="Q5" s="19">
        <v>25</v>
      </c>
      <c r="R5" s="20"/>
      <c r="S5" s="21">
        <f>SUM(N5:R5)</f>
        <v>104</v>
      </c>
      <c r="T5" s="22">
        <v>371</v>
      </c>
      <c r="U5" s="1"/>
      <c r="V5" s="1"/>
      <c r="W5" s="1"/>
    </row>
    <row r="6" spans="1:28" x14ac:dyDescent="0.3">
      <c r="C6" s="23">
        <v>780</v>
      </c>
      <c r="D6" s="7" t="s">
        <v>7</v>
      </c>
      <c r="F6" s="1" t="s">
        <v>402</v>
      </c>
      <c r="K6" s="1" t="s">
        <v>401</v>
      </c>
      <c r="T6" s="1"/>
      <c r="U6" s="1"/>
      <c r="V6" s="1"/>
      <c r="W6" s="1"/>
    </row>
    <row r="7" spans="1:28" x14ac:dyDescent="0.3">
      <c r="B7" s="1"/>
      <c r="C7" s="72"/>
      <c r="D7" s="7" t="s">
        <v>8</v>
      </c>
      <c r="G7" s="1"/>
      <c r="S7" s="1"/>
      <c r="T7" s="25" t="s">
        <v>9</v>
      </c>
      <c r="U7" s="1"/>
      <c r="V7" s="26">
        <v>371</v>
      </c>
      <c r="W7" s="1"/>
    </row>
    <row r="8" spans="1:28" x14ac:dyDescent="0.3">
      <c r="B8" s="1"/>
      <c r="C8" s="72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50</v>
      </c>
      <c r="E13" s="87"/>
      <c r="F13" s="27">
        <v>2</v>
      </c>
      <c r="G13" s="87"/>
      <c r="H13" s="27"/>
      <c r="I13" s="27"/>
      <c r="J13" s="27">
        <v>0</v>
      </c>
      <c r="K13" s="27">
        <v>2</v>
      </c>
      <c r="L13" s="87"/>
      <c r="M13" s="87"/>
      <c r="N13" s="27">
        <f>SUM(L13:M13)</f>
        <v>0</v>
      </c>
      <c r="O13" s="87"/>
      <c r="P13" s="88"/>
      <c r="Q13" s="87"/>
      <c r="R13" s="87"/>
      <c r="S13" s="87"/>
      <c r="T13" s="27">
        <f>(H13*3)+((F13-H13)*2)+J13</f>
        <v>4</v>
      </c>
      <c r="U13" s="40" t="str">
        <f>IFERROR(((T13+Q13+N13-R13)+(O13*2))/E13,"")</f>
        <v/>
      </c>
      <c r="V13" s="22">
        <v>371</v>
      </c>
      <c r="W13" s="22" t="s">
        <v>86</v>
      </c>
      <c r="X13" s="22" t="s">
        <v>82</v>
      </c>
      <c r="Y13" s="74">
        <v>780</v>
      </c>
      <c r="Z13" s="41"/>
      <c r="AA13" s="1" t="s">
        <v>83</v>
      </c>
      <c r="AB13" s="28" t="s">
        <v>258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40</v>
      </c>
      <c r="E14" s="87"/>
      <c r="F14" s="27">
        <v>3</v>
      </c>
      <c r="G14" s="87"/>
      <c r="H14" s="27"/>
      <c r="I14" s="27"/>
      <c r="J14" s="27">
        <v>0</v>
      </c>
      <c r="K14" s="27">
        <v>0</v>
      </c>
      <c r="L14" s="87"/>
      <c r="M14" s="87"/>
      <c r="N14" s="27">
        <f t="shared" ref="N14:N19" si="0">SUM(L14:M14)</f>
        <v>0</v>
      </c>
      <c r="O14" s="88"/>
      <c r="P14" s="88"/>
      <c r="Q14" s="88"/>
      <c r="R14" s="88"/>
      <c r="S14" s="88"/>
      <c r="T14" s="39">
        <f t="shared" ref="T14:T19" si="1">(H14*3)+((F14-H14)*2)+J14</f>
        <v>6</v>
      </c>
      <c r="U14" s="40" t="str">
        <f t="shared" ref="U14:U23" si="2">IFERROR(((T14+Q14+N14-R14)+(O14*2))/E14,"")</f>
        <v/>
      </c>
      <c r="V14" s="22">
        <v>371</v>
      </c>
      <c r="W14" s="22" t="s">
        <v>86</v>
      </c>
      <c r="X14" s="22" t="s">
        <v>82</v>
      </c>
      <c r="Y14" s="74">
        <v>780</v>
      </c>
      <c r="Z14" s="41"/>
      <c r="AA14" s="1" t="s">
        <v>83</v>
      </c>
      <c r="AB14" s="28" t="s">
        <v>258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32</v>
      </c>
      <c r="E15" s="87"/>
      <c r="F15" s="27">
        <v>4</v>
      </c>
      <c r="G15" s="87"/>
      <c r="H15" s="27"/>
      <c r="I15" s="27"/>
      <c r="J15" s="27">
        <v>0</v>
      </c>
      <c r="K15" s="27">
        <v>2</v>
      </c>
      <c r="L15" s="87"/>
      <c r="M15" s="27">
        <v>9</v>
      </c>
      <c r="N15" s="27">
        <f t="shared" si="0"/>
        <v>9</v>
      </c>
      <c r="O15" s="88"/>
      <c r="P15" s="88"/>
      <c r="Q15" s="88"/>
      <c r="R15" s="88"/>
      <c r="S15" s="88"/>
      <c r="T15" s="39">
        <f t="shared" si="1"/>
        <v>8</v>
      </c>
      <c r="U15" s="40" t="str">
        <f t="shared" si="2"/>
        <v/>
      </c>
      <c r="V15" s="22">
        <v>371</v>
      </c>
      <c r="W15" s="22" t="s">
        <v>86</v>
      </c>
      <c r="X15" s="22" t="s">
        <v>82</v>
      </c>
      <c r="Y15" s="74">
        <v>780</v>
      </c>
      <c r="Z15" s="41"/>
      <c r="AA15" s="1" t="s">
        <v>83</v>
      </c>
      <c r="AB15" s="28" t="s">
        <v>258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43</v>
      </c>
      <c r="E16" s="87"/>
      <c r="F16" s="27">
        <v>4</v>
      </c>
      <c r="G16" s="87"/>
      <c r="H16" s="27"/>
      <c r="I16" s="27"/>
      <c r="J16" s="27">
        <v>2</v>
      </c>
      <c r="K16" s="27">
        <v>3</v>
      </c>
      <c r="L16" s="87"/>
      <c r="M16" s="87"/>
      <c r="N16" s="27">
        <f t="shared" si="0"/>
        <v>0</v>
      </c>
      <c r="O16" s="88"/>
      <c r="P16" s="88"/>
      <c r="Q16" s="88"/>
      <c r="R16" s="88"/>
      <c r="S16" s="88"/>
      <c r="T16" s="39">
        <f t="shared" si="1"/>
        <v>10</v>
      </c>
      <c r="U16" s="40" t="str">
        <f t="shared" si="2"/>
        <v/>
      </c>
      <c r="V16" s="22">
        <v>371</v>
      </c>
      <c r="W16" s="22" t="s">
        <v>86</v>
      </c>
      <c r="X16" s="22" t="s">
        <v>82</v>
      </c>
      <c r="Y16" s="74">
        <v>780</v>
      </c>
      <c r="Z16" s="41"/>
      <c r="AA16" s="1" t="s">
        <v>83</v>
      </c>
      <c r="AB16" s="28" t="s">
        <v>258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10</v>
      </c>
      <c r="E17" s="87"/>
      <c r="F17" s="27">
        <v>4</v>
      </c>
      <c r="G17" s="87"/>
      <c r="H17" s="27"/>
      <c r="I17" s="27"/>
      <c r="J17" s="27">
        <v>1</v>
      </c>
      <c r="K17" s="27">
        <v>3</v>
      </c>
      <c r="L17" s="87"/>
      <c r="M17" s="87"/>
      <c r="N17" s="27">
        <f t="shared" si="0"/>
        <v>0</v>
      </c>
      <c r="O17" s="88"/>
      <c r="P17" s="88"/>
      <c r="Q17" s="88"/>
      <c r="R17" s="88"/>
      <c r="S17" s="88"/>
      <c r="T17" s="39">
        <f t="shared" si="1"/>
        <v>9</v>
      </c>
      <c r="U17" s="40" t="str">
        <f t="shared" si="2"/>
        <v/>
      </c>
      <c r="V17" s="22">
        <v>371</v>
      </c>
      <c r="W17" s="22" t="s">
        <v>86</v>
      </c>
      <c r="X17" s="22" t="s">
        <v>82</v>
      </c>
      <c r="Y17" s="74">
        <v>780</v>
      </c>
      <c r="Z17" s="41"/>
      <c r="AA17" s="1" t="s">
        <v>83</v>
      </c>
      <c r="AB17" s="28" t="s">
        <v>258</v>
      </c>
    </row>
    <row r="18" spans="1:28" x14ac:dyDescent="0.3">
      <c r="A18" s="1" t="s">
        <v>61</v>
      </c>
      <c r="B18" s="1" t="s">
        <v>46</v>
      </c>
      <c r="C18" s="27" t="s">
        <v>52</v>
      </c>
      <c r="D18" s="38">
        <v>13</v>
      </c>
      <c r="E18" s="87"/>
      <c r="F18" s="27">
        <v>4</v>
      </c>
      <c r="G18" s="87"/>
      <c r="H18" s="27"/>
      <c r="I18" s="27"/>
      <c r="J18" s="27">
        <v>2</v>
      </c>
      <c r="K18" s="27">
        <v>3</v>
      </c>
      <c r="L18" s="87"/>
      <c r="M18" s="87"/>
      <c r="N18" s="27">
        <f t="shared" si="0"/>
        <v>0</v>
      </c>
      <c r="O18" s="88"/>
      <c r="P18" s="88"/>
      <c r="Q18" s="88"/>
      <c r="R18" s="88"/>
      <c r="S18" s="88"/>
      <c r="T18" s="39">
        <f t="shared" si="1"/>
        <v>10</v>
      </c>
      <c r="U18" s="40" t="str">
        <f t="shared" si="2"/>
        <v/>
      </c>
      <c r="V18" s="22">
        <v>371</v>
      </c>
      <c r="W18" s="22" t="s">
        <v>86</v>
      </c>
      <c r="X18" s="22" t="s">
        <v>82</v>
      </c>
      <c r="Y18" s="74">
        <v>780</v>
      </c>
      <c r="Z18" s="41"/>
      <c r="AA18" s="1" t="s">
        <v>83</v>
      </c>
      <c r="AB18" s="28" t="s">
        <v>258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33</v>
      </c>
      <c r="E19" s="87"/>
      <c r="F19" s="27">
        <v>2</v>
      </c>
      <c r="G19" s="87"/>
      <c r="H19" s="27"/>
      <c r="I19" s="27"/>
      <c r="J19" s="27">
        <v>1</v>
      </c>
      <c r="K19" s="27">
        <v>4</v>
      </c>
      <c r="L19" s="87"/>
      <c r="M19" s="87"/>
      <c r="N19" s="27">
        <f t="shared" si="0"/>
        <v>0</v>
      </c>
      <c r="O19" s="88"/>
      <c r="P19" s="88"/>
      <c r="Q19" s="88"/>
      <c r="R19" s="88"/>
      <c r="S19" s="88"/>
      <c r="T19" s="39">
        <f t="shared" si="1"/>
        <v>5</v>
      </c>
      <c r="U19" s="40" t="str">
        <f t="shared" si="2"/>
        <v/>
      </c>
      <c r="V19" s="22">
        <v>371</v>
      </c>
      <c r="W19" s="22" t="s">
        <v>86</v>
      </c>
      <c r="X19" s="22" t="s">
        <v>82</v>
      </c>
      <c r="Y19" s="74">
        <v>780</v>
      </c>
      <c r="Z19" s="41"/>
      <c r="AA19" s="1" t="s">
        <v>83</v>
      </c>
      <c r="AB19" s="28" t="s">
        <v>258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11</v>
      </c>
      <c r="E20" s="87"/>
      <c r="F20" s="27">
        <v>4</v>
      </c>
      <c r="G20" s="87"/>
      <c r="H20" s="27"/>
      <c r="I20" s="27"/>
      <c r="J20" s="27">
        <v>4</v>
      </c>
      <c r="K20" s="27">
        <v>5</v>
      </c>
      <c r="L20" s="87"/>
      <c r="M20" s="87"/>
      <c r="N20" s="27">
        <f>SUM(L20:M20)</f>
        <v>0</v>
      </c>
      <c r="O20" s="88"/>
      <c r="P20" s="88"/>
      <c r="Q20" s="88"/>
      <c r="R20" s="88"/>
      <c r="S20" s="88"/>
      <c r="T20" s="39">
        <f>(H20*3)+((F20-H20)*2)+J20</f>
        <v>12</v>
      </c>
      <c r="U20" s="40" t="str">
        <f t="shared" si="2"/>
        <v/>
      </c>
      <c r="V20" s="22">
        <v>371</v>
      </c>
      <c r="W20" s="22" t="s">
        <v>86</v>
      </c>
      <c r="X20" s="22" t="s">
        <v>82</v>
      </c>
      <c r="Y20" s="74">
        <v>780</v>
      </c>
      <c r="Z20" s="41"/>
      <c r="AA20" s="1" t="s">
        <v>83</v>
      </c>
      <c r="AB20" s="28" t="s">
        <v>258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8</v>
      </c>
      <c r="E21" s="87" t="s">
        <v>461</v>
      </c>
      <c r="F21" s="27"/>
      <c r="G21" s="87"/>
      <c r="H21" s="27"/>
      <c r="I21" s="27"/>
      <c r="J21" s="27"/>
      <c r="K21" s="27"/>
      <c r="L21" s="87"/>
      <c r="M21" s="87"/>
      <c r="N21" s="27">
        <f>SUM(L21:M21)</f>
        <v>0</v>
      </c>
      <c r="O21" s="88"/>
      <c r="P21" s="88"/>
      <c r="Q21" s="88"/>
      <c r="R21" s="88"/>
      <c r="S21" s="88"/>
      <c r="T21" s="39">
        <f>(H21*3)+((F21-H21)*2)+J21</f>
        <v>0</v>
      </c>
      <c r="U21" s="40" t="str">
        <f t="shared" si="2"/>
        <v/>
      </c>
      <c r="V21" s="22">
        <v>371</v>
      </c>
      <c r="W21" s="22" t="s">
        <v>86</v>
      </c>
      <c r="X21" s="22" t="s">
        <v>82</v>
      </c>
      <c r="Y21" s="74">
        <v>780</v>
      </c>
      <c r="Z21" s="41"/>
      <c r="AA21" s="1" t="s">
        <v>83</v>
      </c>
      <c r="AB21" s="28" t="s">
        <v>258</v>
      </c>
    </row>
    <row r="22" spans="1:28" x14ac:dyDescent="0.3">
      <c r="A22" s="1" t="s">
        <v>61</v>
      </c>
      <c r="B22" s="1" t="s">
        <v>46</v>
      </c>
      <c r="C22" s="27" t="s">
        <v>58</v>
      </c>
      <c r="D22" s="38">
        <v>22</v>
      </c>
      <c r="E22" s="87"/>
      <c r="F22" s="27">
        <v>1</v>
      </c>
      <c r="G22" s="87"/>
      <c r="H22" s="27"/>
      <c r="I22" s="27"/>
      <c r="J22" s="27">
        <v>2</v>
      </c>
      <c r="K22" s="27">
        <v>2</v>
      </c>
      <c r="L22" s="87"/>
      <c r="M22" s="87"/>
      <c r="N22" s="27">
        <f>SUM(L22:M22)</f>
        <v>0</v>
      </c>
      <c r="O22" s="88"/>
      <c r="P22" s="88"/>
      <c r="Q22" s="88"/>
      <c r="R22" s="88"/>
      <c r="S22" s="88"/>
      <c r="T22" s="39">
        <f>(H22*3)+((F22-H22)*2)+J22</f>
        <v>4</v>
      </c>
      <c r="U22" s="40" t="str">
        <f t="shared" si="2"/>
        <v/>
      </c>
      <c r="V22" s="22">
        <v>371</v>
      </c>
      <c r="W22" s="22" t="s">
        <v>86</v>
      </c>
      <c r="X22" s="22" t="s">
        <v>82</v>
      </c>
      <c r="Y22" s="74">
        <v>780</v>
      </c>
      <c r="Z22" s="41"/>
      <c r="AA22" s="1" t="s">
        <v>83</v>
      </c>
      <c r="AB22" s="28" t="s">
        <v>258</v>
      </c>
    </row>
    <row r="23" spans="1:28" x14ac:dyDescent="0.3">
      <c r="A23" s="1" t="s">
        <v>61</v>
      </c>
      <c r="B23" s="1" t="s">
        <v>46</v>
      </c>
      <c r="C23" s="27" t="s">
        <v>55</v>
      </c>
      <c r="D23" s="38">
        <v>1</v>
      </c>
      <c r="E23" s="87"/>
      <c r="F23" s="27">
        <v>4</v>
      </c>
      <c r="G23" s="87"/>
      <c r="H23" s="27"/>
      <c r="I23" s="27"/>
      <c r="J23" s="27">
        <v>1</v>
      </c>
      <c r="K23" s="27">
        <v>2</v>
      </c>
      <c r="L23" s="87"/>
      <c r="M23" s="87"/>
      <c r="N23" s="27">
        <f>SUM(L23:M23)</f>
        <v>0</v>
      </c>
      <c r="O23" s="88"/>
      <c r="P23" s="88"/>
      <c r="Q23" s="88"/>
      <c r="R23" s="88"/>
      <c r="S23" s="88"/>
      <c r="T23" s="39">
        <f>(H23*3)+((F23-H23)*2)+J23</f>
        <v>9</v>
      </c>
      <c r="U23" s="40" t="str">
        <f t="shared" si="2"/>
        <v/>
      </c>
      <c r="V23" s="22">
        <v>371</v>
      </c>
      <c r="W23" s="22" t="s">
        <v>86</v>
      </c>
      <c r="X23" s="22" t="s">
        <v>82</v>
      </c>
      <c r="Y23" s="74">
        <v>780</v>
      </c>
      <c r="Z23" s="41"/>
      <c r="AA23" s="1" t="s">
        <v>83</v>
      </c>
      <c r="AB23" s="28" t="s">
        <v>258</v>
      </c>
    </row>
    <row r="24" spans="1:28" x14ac:dyDescent="0.3">
      <c r="A24" s="1" t="s">
        <v>61</v>
      </c>
      <c r="B24" s="1" t="s">
        <v>46</v>
      </c>
      <c r="C24" s="55" t="s">
        <v>39</v>
      </c>
      <c r="D24" s="1"/>
      <c r="E24" s="55">
        <v>240</v>
      </c>
      <c r="F24" s="42"/>
      <c r="G24" s="55">
        <v>69</v>
      </c>
      <c r="H24" s="42"/>
      <c r="I24" s="42"/>
      <c r="J24" s="42"/>
      <c r="K24" s="42"/>
      <c r="L24" s="42"/>
      <c r="M24" s="55">
        <v>37</v>
      </c>
      <c r="N24" s="42"/>
      <c r="O24" s="55">
        <v>19</v>
      </c>
      <c r="P24" s="55">
        <v>27</v>
      </c>
      <c r="Q24" s="55">
        <v>13</v>
      </c>
      <c r="R24" s="55">
        <v>32</v>
      </c>
      <c r="S24" s="42"/>
      <c r="T24" s="42"/>
      <c r="U24" s="40" t="str">
        <f>_xlfn.IFNA("",((T24+Q24+N24-R24)+(O24*2))/E24)</f>
        <v/>
      </c>
      <c r="V24" s="22">
        <v>371</v>
      </c>
      <c r="W24" s="22" t="s">
        <v>86</v>
      </c>
      <c r="X24" s="22" t="s">
        <v>82</v>
      </c>
      <c r="Y24" s="74">
        <v>780</v>
      </c>
      <c r="Z24" s="41"/>
      <c r="AA24" s="1" t="s">
        <v>83</v>
      </c>
      <c r="AB24" s="28" t="s">
        <v>258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69</v>
      </c>
      <c r="H25" s="44">
        <f t="shared" si="3"/>
        <v>0</v>
      </c>
      <c r="I25" s="44">
        <f t="shared" si="3"/>
        <v>0</v>
      </c>
      <c r="J25" s="44">
        <f t="shared" si="3"/>
        <v>13</v>
      </c>
      <c r="K25" s="44">
        <f t="shared" si="3"/>
        <v>26</v>
      </c>
      <c r="L25" s="44">
        <f t="shared" si="3"/>
        <v>0</v>
      </c>
      <c r="M25" s="44">
        <f t="shared" si="3"/>
        <v>46</v>
      </c>
      <c r="N25" s="44">
        <f t="shared" si="3"/>
        <v>9</v>
      </c>
      <c r="O25" s="44">
        <f t="shared" si="3"/>
        <v>19</v>
      </c>
      <c r="P25" s="44">
        <f t="shared" si="3"/>
        <v>27</v>
      </c>
      <c r="Q25" s="44">
        <f t="shared" si="3"/>
        <v>13</v>
      </c>
      <c r="R25" s="44">
        <f t="shared" si="3"/>
        <v>32</v>
      </c>
      <c r="S25" s="44">
        <f t="shared" si="3"/>
        <v>0</v>
      </c>
      <c r="T25" s="44">
        <f t="shared" si="3"/>
        <v>77</v>
      </c>
      <c r="U25" s="45">
        <f>((T25+Q25+N25-R25)+(O25*2))/E25</f>
        <v>0.4375</v>
      </c>
      <c r="V25" s="46">
        <v>371</v>
      </c>
      <c r="W25" s="46" t="s">
        <v>86</v>
      </c>
      <c r="X25" s="46" t="s">
        <v>82</v>
      </c>
      <c r="Y25" s="75">
        <v>780</v>
      </c>
      <c r="Z25" s="47"/>
      <c r="AA25" s="43" t="s">
        <v>83</v>
      </c>
      <c r="AB25" s="78" t="s">
        <v>258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0.46376811594202899</v>
      </c>
      <c r="H26" s="27"/>
      <c r="I26" s="1"/>
      <c r="J26" s="48" t="s">
        <v>42</v>
      </c>
      <c r="K26" s="50">
        <f>J25/K25</f>
        <v>0.5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238</v>
      </c>
      <c r="D35" s="38">
        <v>12</v>
      </c>
      <c r="E35" s="87"/>
      <c r="F35" s="27">
        <v>11</v>
      </c>
      <c r="G35" s="27">
        <v>24</v>
      </c>
      <c r="H35" s="27"/>
      <c r="I35" s="27"/>
      <c r="J35" s="27">
        <v>8</v>
      </c>
      <c r="K35" s="27">
        <v>10</v>
      </c>
      <c r="L35" s="87"/>
      <c r="M35" s="27">
        <v>9</v>
      </c>
      <c r="N35" s="27">
        <f>SUM(L35:M35)</f>
        <v>9</v>
      </c>
      <c r="O35" s="87"/>
      <c r="P35" s="88"/>
      <c r="Q35" s="87"/>
      <c r="R35" s="87"/>
      <c r="S35" s="87"/>
      <c r="T35" s="27">
        <f>+(F35*2)+J35</f>
        <v>30</v>
      </c>
      <c r="U35" s="40" t="str">
        <f>IFERROR(((T35+Q35+N35-R35)+(O35*2))/E35,"")</f>
        <v/>
      </c>
      <c r="V35" s="22">
        <v>371</v>
      </c>
      <c r="W35" s="22" t="s">
        <v>81</v>
      </c>
      <c r="X35" s="22" t="s">
        <v>87</v>
      </c>
      <c r="Y35" s="74">
        <v>780</v>
      </c>
      <c r="Z35" s="41"/>
      <c r="AA35" s="1" t="s">
        <v>239</v>
      </c>
      <c r="AB35" s="28" t="s">
        <v>259</v>
      </c>
    </row>
    <row r="36" spans="1:28" x14ac:dyDescent="0.3">
      <c r="A36" s="1" t="s">
        <v>46</v>
      </c>
      <c r="B36" s="1" t="s">
        <v>61</v>
      </c>
      <c r="C36" s="27" t="s">
        <v>241</v>
      </c>
      <c r="D36" s="38">
        <v>34</v>
      </c>
      <c r="E36" s="87"/>
      <c r="F36" s="27">
        <v>1</v>
      </c>
      <c r="G36" s="87"/>
      <c r="H36" s="27"/>
      <c r="I36" s="27"/>
      <c r="J36" s="27">
        <v>2</v>
      </c>
      <c r="K36" s="27">
        <v>2</v>
      </c>
      <c r="L36" s="87"/>
      <c r="M36" s="87"/>
      <c r="N36" s="27">
        <f t="shared" ref="N36:N41" si="4">SUM(L36:M36)</f>
        <v>0</v>
      </c>
      <c r="O36" s="88"/>
      <c r="P36" s="88"/>
      <c r="Q36" s="88"/>
      <c r="R36" s="88"/>
      <c r="S36" s="88"/>
      <c r="T36" s="27">
        <f t="shared" ref="T36:T45" si="5">+(F36*2)+J36</f>
        <v>4</v>
      </c>
      <c r="U36" s="40" t="str">
        <f t="shared" ref="U36:U45" si="6">IFERROR(((T36+Q36+N36-R36)+(O36*2))/E36,"")</f>
        <v/>
      </c>
      <c r="V36" s="22">
        <v>371</v>
      </c>
      <c r="W36" s="22" t="s">
        <v>81</v>
      </c>
      <c r="X36" s="22" t="s">
        <v>87</v>
      </c>
      <c r="Y36" s="74">
        <v>780</v>
      </c>
      <c r="Z36" s="41"/>
      <c r="AA36" s="1" t="s">
        <v>239</v>
      </c>
      <c r="AB36" s="28" t="s">
        <v>259</v>
      </c>
    </row>
    <row r="37" spans="1:28" x14ac:dyDescent="0.3">
      <c r="A37" s="1" t="s">
        <v>46</v>
      </c>
      <c r="B37" s="1" t="s">
        <v>61</v>
      </c>
      <c r="C37" s="27" t="s">
        <v>244</v>
      </c>
      <c r="D37" s="38">
        <v>44</v>
      </c>
      <c r="E37" s="27">
        <v>20</v>
      </c>
      <c r="F37" s="27">
        <v>8</v>
      </c>
      <c r="G37" s="87"/>
      <c r="H37" s="27"/>
      <c r="I37" s="27"/>
      <c r="J37" s="27">
        <v>0</v>
      </c>
      <c r="K37" s="27">
        <v>0</v>
      </c>
      <c r="L37" s="87"/>
      <c r="M37" s="87"/>
      <c r="N37" s="27">
        <f t="shared" si="4"/>
        <v>0</v>
      </c>
      <c r="O37" s="39">
        <v>5</v>
      </c>
      <c r="P37" s="88"/>
      <c r="Q37" s="39">
        <v>7</v>
      </c>
      <c r="R37" s="88"/>
      <c r="S37" s="88"/>
      <c r="T37" s="27">
        <f t="shared" si="5"/>
        <v>16</v>
      </c>
      <c r="U37" s="40">
        <f t="shared" si="6"/>
        <v>1.65</v>
      </c>
      <c r="V37" s="22">
        <v>371</v>
      </c>
      <c r="W37" s="22" t="s">
        <v>81</v>
      </c>
      <c r="X37" s="22" t="s">
        <v>87</v>
      </c>
      <c r="Y37" s="74">
        <v>780</v>
      </c>
      <c r="Z37" s="41" t="s">
        <v>403</v>
      </c>
      <c r="AA37" s="1" t="s">
        <v>239</v>
      </c>
      <c r="AB37" s="28" t="s">
        <v>259</v>
      </c>
    </row>
    <row r="38" spans="1:28" x14ac:dyDescent="0.3">
      <c r="A38" s="1" t="s">
        <v>46</v>
      </c>
      <c r="B38" s="1" t="s">
        <v>61</v>
      </c>
      <c r="C38" s="27" t="s">
        <v>399</v>
      </c>
      <c r="D38" s="38">
        <v>14</v>
      </c>
      <c r="E38" s="87"/>
      <c r="F38" s="27">
        <v>0</v>
      </c>
      <c r="G38" s="87"/>
      <c r="H38" s="27"/>
      <c r="I38" s="27"/>
      <c r="J38" s="27">
        <v>0</v>
      </c>
      <c r="K38" s="27">
        <v>0</v>
      </c>
      <c r="L38" s="87"/>
      <c r="M38" s="87"/>
      <c r="N38" s="27">
        <f t="shared" si="4"/>
        <v>0</v>
      </c>
      <c r="O38" s="88"/>
      <c r="P38" s="88"/>
      <c r="Q38" s="88"/>
      <c r="R38" s="88"/>
      <c r="S38" s="88"/>
      <c r="T38" s="27">
        <f t="shared" si="5"/>
        <v>0</v>
      </c>
      <c r="U38" s="40" t="str">
        <f t="shared" si="6"/>
        <v/>
      </c>
      <c r="V38" s="22">
        <v>371</v>
      </c>
      <c r="W38" s="22" t="s">
        <v>81</v>
      </c>
      <c r="X38" s="22" t="s">
        <v>87</v>
      </c>
      <c r="Y38" s="74">
        <v>780</v>
      </c>
      <c r="Z38" s="41"/>
      <c r="AA38" s="1" t="s">
        <v>239</v>
      </c>
      <c r="AB38" s="28" t="s">
        <v>259</v>
      </c>
    </row>
    <row r="39" spans="1:28" x14ac:dyDescent="0.3">
      <c r="A39" s="1" t="s">
        <v>46</v>
      </c>
      <c r="B39" s="1" t="s">
        <v>61</v>
      </c>
      <c r="C39" s="27" t="s">
        <v>245</v>
      </c>
      <c r="D39" s="38">
        <v>24</v>
      </c>
      <c r="E39" s="87"/>
      <c r="F39" s="27">
        <v>8</v>
      </c>
      <c r="G39" s="87"/>
      <c r="H39" s="27"/>
      <c r="I39" s="27"/>
      <c r="J39" s="27">
        <v>2</v>
      </c>
      <c r="K39" s="27">
        <v>2</v>
      </c>
      <c r="L39" s="87"/>
      <c r="M39" s="87"/>
      <c r="N39" s="27">
        <f t="shared" si="4"/>
        <v>0</v>
      </c>
      <c r="O39" s="88"/>
      <c r="P39" s="88"/>
      <c r="Q39" s="88"/>
      <c r="R39" s="88"/>
      <c r="S39" s="88"/>
      <c r="T39" s="27">
        <f t="shared" si="5"/>
        <v>18</v>
      </c>
      <c r="U39" s="40" t="str">
        <f t="shared" si="6"/>
        <v/>
      </c>
      <c r="V39" s="22">
        <v>371</v>
      </c>
      <c r="W39" s="22" t="s">
        <v>81</v>
      </c>
      <c r="X39" s="22" t="s">
        <v>87</v>
      </c>
      <c r="Y39" s="74">
        <v>780</v>
      </c>
      <c r="Z39" s="41"/>
      <c r="AA39" s="1" t="s">
        <v>239</v>
      </c>
      <c r="AB39" s="28" t="s">
        <v>259</v>
      </c>
    </row>
    <row r="40" spans="1:28" x14ac:dyDescent="0.3">
      <c r="A40" s="1" t="s">
        <v>46</v>
      </c>
      <c r="B40" s="1" t="s">
        <v>61</v>
      </c>
      <c r="C40" s="27" t="s">
        <v>246</v>
      </c>
      <c r="D40" s="38">
        <v>23</v>
      </c>
      <c r="E40" s="87"/>
      <c r="F40" s="27">
        <v>2</v>
      </c>
      <c r="G40" s="87"/>
      <c r="H40" s="27"/>
      <c r="I40" s="27"/>
      <c r="J40" s="27">
        <v>2</v>
      </c>
      <c r="K40" s="27">
        <v>2</v>
      </c>
      <c r="L40" s="87"/>
      <c r="M40" s="87"/>
      <c r="N40" s="27">
        <f t="shared" si="4"/>
        <v>0</v>
      </c>
      <c r="O40" s="88"/>
      <c r="P40" s="88"/>
      <c r="Q40" s="88"/>
      <c r="R40" s="88"/>
      <c r="S40" s="88"/>
      <c r="T40" s="27">
        <f t="shared" si="5"/>
        <v>6</v>
      </c>
      <c r="U40" s="40" t="str">
        <f t="shared" si="6"/>
        <v/>
      </c>
      <c r="V40" s="22">
        <v>371</v>
      </c>
      <c r="W40" s="22" t="s">
        <v>81</v>
      </c>
      <c r="X40" s="22" t="s">
        <v>87</v>
      </c>
      <c r="Y40" s="74">
        <v>780</v>
      </c>
      <c r="Z40" s="41"/>
      <c r="AA40" s="1" t="s">
        <v>239</v>
      </c>
      <c r="AB40" s="28" t="s">
        <v>259</v>
      </c>
    </row>
    <row r="41" spans="1:28" x14ac:dyDescent="0.3">
      <c r="A41" s="1" t="s">
        <v>46</v>
      </c>
      <c r="B41" s="1" t="s">
        <v>61</v>
      </c>
      <c r="C41" s="27" t="s">
        <v>365</v>
      </c>
      <c r="D41" s="38">
        <v>33</v>
      </c>
      <c r="E41" s="87"/>
      <c r="F41" s="27">
        <v>0</v>
      </c>
      <c r="G41" s="87"/>
      <c r="H41" s="27"/>
      <c r="I41" s="27"/>
      <c r="J41" s="27">
        <v>1</v>
      </c>
      <c r="K41" s="27">
        <v>2</v>
      </c>
      <c r="L41" s="87"/>
      <c r="M41" s="87"/>
      <c r="N41" s="27">
        <f t="shared" si="4"/>
        <v>0</v>
      </c>
      <c r="O41" s="88"/>
      <c r="P41" s="88"/>
      <c r="Q41" s="88"/>
      <c r="R41" s="88"/>
      <c r="S41" s="88"/>
      <c r="T41" s="27">
        <f t="shared" si="5"/>
        <v>1</v>
      </c>
      <c r="U41" s="40" t="str">
        <f t="shared" si="6"/>
        <v/>
      </c>
      <c r="V41" s="22">
        <v>371</v>
      </c>
      <c r="W41" s="22" t="s">
        <v>81</v>
      </c>
      <c r="X41" s="22" t="s">
        <v>87</v>
      </c>
      <c r="Y41" s="74">
        <v>780</v>
      </c>
      <c r="Z41" s="41"/>
      <c r="AA41" s="1" t="s">
        <v>239</v>
      </c>
      <c r="AB41" s="28" t="s">
        <v>259</v>
      </c>
    </row>
    <row r="42" spans="1:28" x14ac:dyDescent="0.3">
      <c r="A42" s="1" t="s">
        <v>46</v>
      </c>
      <c r="B42" s="1" t="s">
        <v>61</v>
      </c>
      <c r="C42" s="27" t="s">
        <v>247</v>
      </c>
      <c r="D42" s="38">
        <v>10</v>
      </c>
      <c r="E42" s="87"/>
      <c r="F42" s="27">
        <v>8</v>
      </c>
      <c r="G42" s="27">
        <v>9</v>
      </c>
      <c r="H42" s="27"/>
      <c r="I42" s="27"/>
      <c r="J42" s="27">
        <v>2</v>
      </c>
      <c r="K42" s="27">
        <v>2</v>
      </c>
      <c r="L42" s="87"/>
      <c r="M42" s="87"/>
      <c r="N42" s="27">
        <f>SUM(L42:M42)</f>
        <v>0</v>
      </c>
      <c r="O42" s="39">
        <v>11</v>
      </c>
      <c r="P42" s="88"/>
      <c r="Q42" s="39">
        <v>9</v>
      </c>
      <c r="R42" s="88"/>
      <c r="S42" s="88"/>
      <c r="T42" s="27">
        <f t="shared" si="5"/>
        <v>18</v>
      </c>
      <c r="U42" s="40" t="str">
        <f t="shared" si="6"/>
        <v/>
      </c>
      <c r="V42" s="22">
        <v>371</v>
      </c>
      <c r="W42" s="22" t="s">
        <v>81</v>
      </c>
      <c r="X42" s="22" t="s">
        <v>87</v>
      </c>
      <c r="Y42" s="74">
        <v>780</v>
      </c>
      <c r="Z42" s="41"/>
      <c r="AA42" s="1" t="s">
        <v>239</v>
      </c>
      <c r="AB42" s="28" t="s">
        <v>259</v>
      </c>
    </row>
    <row r="43" spans="1:28" x14ac:dyDescent="0.3">
      <c r="A43" s="1" t="s">
        <v>46</v>
      </c>
      <c r="B43" s="1" t="s">
        <v>61</v>
      </c>
      <c r="C43" s="27" t="s">
        <v>248</v>
      </c>
      <c r="D43" s="38">
        <v>32</v>
      </c>
      <c r="E43" s="87"/>
      <c r="F43" s="27">
        <v>1</v>
      </c>
      <c r="G43" s="87"/>
      <c r="H43" s="27"/>
      <c r="I43" s="27"/>
      <c r="J43" s="27">
        <v>2</v>
      </c>
      <c r="K43" s="27">
        <v>5</v>
      </c>
      <c r="L43" s="87"/>
      <c r="M43" s="87"/>
      <c r="N43" s="27">
        <f>SUM(L43:M43)</f>
        <v>0</v>
      </c>
      <c r="O43" s="88"/>
      <c r="P43" s="88"/>
      <c r="Q43" s="88"/>
      <c r="R43" s="88"/>
      <c r="S43" s="88"/>
      <c r="T43" s="27">
        <f t="shared" si="5"/>
        <v>4</v>
      </c>
      <c r="U43" s="40" t="str">
        <f t="shared" si="6"/>
        <v/>
      </c>
      <c r="V43" s="22">
        <v>371</v>
      </c>
      <c r="W43" s="22" t="s">
        <v>81</v>
      </c>
      <c r="X43" s="22" t="s">
        <v>87</v>
      </c>
      <c r="Y43" s="74">
        <v>780</v>
      </c>
      <c r="Z43" s="41"/>
      <c r="AA43" s="1" t="s">
        <v>239</v>
      </c>
      <c r="AB43" s="28" t="s">
        <v>259</v>
      </c>
    </row>
    <row r="44" spans="1:28" x14ac:dyDescent="0.3">
      <c r="A44" s="1" t="s">
        <v>46</v>
      </c>
      <c r="B44" s="1" t="s">
        <v>61</v>
      </c>
      <c r="C44" s="27" t="s">
        <v>366</v>
      </c>
      <c r="D44" s="38">
        <v>22</v>
      </c>
      <c r="E44" s="27">
        <v>8</v>
      </c>
      <c r="F44" s="27">
        <v>3</v>
      </c>
      <c r="G44" s="87"/>
      <c r="H44" s="27"/>
      <c r="I44" s="27"/>
      <c r="J44" s="27">
        <v>1</v>
      </c>
      <c r="K44" s="27">
        <v>3</v>
      </c>
      <c r="L44" s="87"/>
      <c r="M44" s="87"/>
      <c r="N44" s="27">
        <f>SUM(L44:M44)</f>
        <v>0</v>
      </c>
      <c r="O44" s="88"/>
      <c r="P44" s="88"/>
      <c r="Q44" s="88"/>
      <c r="R44" s="88"/>
      <c r="S44" s="88"/>
      <c r="T44" s="27">
        <f t="shared" si="5"/>
        <v>7</v>
      </c>
      <c r="U44" s="40">
        <f t="shared" si="6"/>
        <v>0.875</v>
      </c>
      <c r="V44" s="22">
        <v>371</v>
      </c>
      <c r="W44" s="22" t="s">
        <v>81</v>
      </c>
      <c r="X44" s="22" t="s">
        <v>87</v>
      </c>
      <c r="Y44" s="74">
        <v>780</v>
      </c>
      <c r="Z44" s="41"/>
      <c r="AA44" s="1" t="s">
        <v>239</v>
      </c>
      <c r="AB44" s="28" t="s">
        <v>259</v>
      </c>
    </row>
    <row r="45" spans="1:28" x14ac:dyDescent="0.3">
      <c r="A45" s="1" t="s">
        <v>46</v>
      </c>
      <c r="B45" s="1" t="s">
        <v>61</v>
      </c>
      <c r="C45" s="27" t="s">
        <v>367</v>
      </c>
      <c r="D45" s="38">
        <v>20</v>
      </c>
      <c r="E45" s="87"/>
      <c r="F45" s="27">
        <v>0</v>
      </c>
      <c r="G45" s="87"/>
      <c r="H45" s="27"/>
      <c r="I45" s="27"/>
      <c r="J45" s="27">
        <v>0</v>
      </c>
      <c r="K45" s="27">
        <v>0</v>
      </c>
      <c r="L45" s="87"/>
      <c r="M45" s="87"/>
      <c r="N45" s="27">
        <f>SUM(L45:M45)</f>
        <v>0</v>
      </c>
      <c r="O45" s="88"/>
      <c r="P45" s="88"/>
      <c r="Q45" s="88"/>
      <c r="R45" s="88"/>
      <c r="S45" s="88"/>
      <c r="T45" s="27">
        <f t="shared" si="5"/>
        <v>0</v>
      </c>
      <c r="U45" s="40" t="str">
        <f t="shared" si="6"/>
        <v/>
      </c>
      <c r="V45" s="22">
        <v>371</v>
      </c>
      <c r="W45" s="22" t="s">
        <v>81</v>
      </c>
      <c r="X45" s="22" t="s">
        <v>87</v>
      </c>
      <c r="Y45" s="74">
        <v>780</v>
      </c>
      <c r="Z45" s="41"/>
      <c r="AA45" s="1" t="s">
        <v>239</v>
      </c>
      <c r="AB45" s="28" t="s">
        <v>259</v>
      </c>
    </row>
    <row r="46" spans="1:28" x14ac:dyDescent="0.3">
      <c r="A46" s="1" t="s">
        <v>46</v>
      </c>
      <c r="B46" s="1" t="s">
        <v>61</v>
      </c>
      <c r="C46" s="55" t="s">
        <v>39</v>
      </c>
      <c r="D46" s="1"/>
      <c r="E46" s="55">
        <v>212</v>
      </c>
      <c r="F46" s="42"/>
      <c r="G46" s="55">
        <v>48</v>
      </c>
      <c r="H46" s="42"/>
      <c r="I46" s="42"/>
      <c r="J46" s="42"/>
      <c r="K46" s="42"/>
      <c r="L46" s="42"/>
      <c r="M46" s="55">
        <v>29</v>
      </c>
      <c r="N46" s="27"/>
      <c r="O46" s="55">
        <v>15</v>
      </c>
      <c r="P46" s="55">
        <v>25</v>
      </c>
      <c r="Q46" s="55">
        <v>9</v>
      </c>
      <c r="R46" s="55">
        <v>22</v>
      </c>
      <c r="S46" s="42"/>
      <c r="T46" s="27"/>
      <c r="U46" s="40" t="str">
        <f>_xlfn.IFNA("",((T46+Q46+N46-R46)+(O46*2))/E46)</f>
        <v/>
      </c>
      <c r="V46" s="22">
        <v>371</v>
      </c>
      <c r="W46" s="22" t="s">
        <v>81</v>
      </c>
      <c r="X46" s="22" t="s">
        <v>87</v>
      </c>
      <c r="Y46" s="74">
        <v>780</v>
      </c>
      <c r="Z46" s="41"/>
      <c r="AA46" s="1" t="s">
        <v>239</v>
      </c>
      <c r="AB46" s="28" t="s">
        <v>259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42</v>
      </c>
      <c r="G47" s="44">
        <f t="shared" si="7"/>
        <v>81</v>
      </c>
      <c r="H47" s="44">
        <f t="shared" si="7"/>
        <v>0</v>
      </c>
      <c r="I47" s="44">
        <f t="shared" si="7"/>
        <v>0</v>
      </c>
      <c r="J47" s="44">
        <f t="shared" si="7"/>
        <v>20</v>
      </c>
      <c r="K47" s="44">
        <f t="shared" si="7"/>
        <v>28</v>
      </c>
      <c r="L47" s="44">
        <f t="shared" si="7"/>
        <v>0</v>
      </c>
      <c r="M47" s="44">
        <f t="shared" si="7"/>
        <v>38</v>
      </c>
      <c r="N47" s="44">
        <f t="shared" si="7"/>
        <v>9</v>
      </c>
      <c r="O47" s="44">
        <f t="shared" si="7"/>
        <v>31</v>
      </c>
      <c r="P47" s="44">
        <f t="shared" si="7"/>
        <v>25</v>
      </c>
      <c r="Q47" s="44">
        <f t="shared" si="7"/>
        <v>25</v>
      </c>
      <c r="R47" s="44">
        <f t="shared" si="7"/>
        <v>22</v>
      </c>
      <c r="S47" s="44">
        <f t="shared" si="7"/>
        <v>0</v>
      </c>
      <c r="T47" s="44">
        <f t="shared" si="7"/>
        <v>104</v>
      </c>
      <c r="U47" s="45">
        <f>((T47+Q47+N47-R47)+(O47*2))/E47</f>
        <v>0.7416666666666667</v>
      </c>
      <c r="V47" s="46">
        <v>371</v>
      </c>
      <c r="W47" s="46" t="s">
        <v>81</v>
      </c>
      <c r="X47" s="46" t="s">
        <v>87</v>
      </c>
      <c r="Y47" s="75">
        <v>780</v>
      </c>
      <c r="Z47" s="47"/>
      <c r="AA47" s="43" t="s">
        <v>239</v>
      </c>
      <c r="AB47" s="78" t="s">
        <v>259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0.51851851851851849</v>
      </c>
      <c r="H48" s="27"/>
      <c r="I48" s="1"/>
      <c r="J48" s="48" t="s">
        <v>42</v>
      </c>
      <c r="K48" s="50">
        <f>J47/K47</f>
        <v>0.7142857142857143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428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8783-FDC8-4C3C-BBF9-0BD84DECA972}">
  <sheetPr>
    <tabColor rgb="FFFF0000"/>
  </sheetPr>
  <dimension ref="A1:AB51"/>
  <sheetViews>
    <sheetView workbookViewId="0">
      <selection activeCell="C8" sqref="C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5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261</v>
      </c>
      <c r="K4" s="16" t="s">
        <v>45</v>
      </c>
      <c r="L4" s="17"/>
      <c r="M4" s="18"/>
      <c r="N4" s="19">
        <v>21</v>
      </c>
      <c r="O4" s="19">
        <v>20</v>
      </c>
      <c r="P4" s="19">
        <v>20</v>
      </c>
      <c r="Q4" s="19">
        <v>20</v>
      </c>
      <c r="R4" s="20"/>
      <c r="S4" s="21">
        <f>SUM(N4:R4)</f>
        <v>81</v>
      </c>
      <c r="T4" s="22">
        <v>374</v>
      </c>
    </row>
    <row r="5" spans="1:28" x14ac:dyDescent="0.3">
      <c r="B5" s="1"/>
      <c r="C5" s="6" t="s">
        <v>260</v>
      </c>
      <c r="D5" s="7" t="s">
        <v>6</v>
      </c>
      <c r="E5" s="1"/>
      <c r="F5" s="1"/>
      <c r="G5" s="1"/>
      <c r="J5" s="15" t="s">
        <v>262</v>
      </c>
      <c r="K5" s="16" t="s">
        <v>64</v>
      </c>
      <c r="L5" s="17"/>
      <c r="M5" s="18"/>
      <c r="N5" s="19">
        <v>26</v>
      </c>
      <c r="O5" s="19">
        <v>31</v>
      </c>
      <c r="P5" s="19">
        <v>9</v>
      </c>
      <c r="Q5" s="19">
        <v>28</v>
      </c>
      <c r="R5" s="20"/>
      <c r="S5" s="21">
        <f>SUM(N5:R5)</f>
        <v>94</v>
      </c>
      <c r="T5" s="22">
        <v>374</v>
      </c>
      <c r="U5" s="1"/>
      <c r="V5" s="1"/>
      <c r="W5" s="1"/>
    </row>
    <row r="6" spans="1:28" x14ac:dyDescent="0.3">
      <c r="C6" s="23">
        <v>1310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522</v>
      </c>
      <c r="D7" s="7" t="s">
        <v>8</v>
      </c>
      <c r="G7" s="1"/>
      <c r="S7" s="1"/>
      <c r="T7" s="25" t="s">
        <v>9</v>
      </c>
      <c r="U7" s="1"/>
      <c r="V7" s="26">
        <v>374</v>
      </c>
      <c r="W7" s="1"/>
    </row>
    <row r="8" spans="1:28" x14ac:dyDescent="0.3">
      <c r="B8" s="1"/>
      <c r="C8" s="24" t="s">
        <v>404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50</v>
      </c>
      <c r="E13" s="27">
        <v>26</v>
      </c>
      <c r="F13" s="27">
        <v>4</v>
      </c>
      <c r="G13" s="27">
        <v>9</v>
      </c>
      <c r="H13" s="27"/>
      <c r="I13" s="27"/>
      <c r="J13" s="27">
        <v>0</v>
      </c>
      <c r="K13" s="27">
        <v>0</v>
      </c>
      <c r="L13" s="87"/>
      <c r="M13" s="27">
        <v>5</v>
      </c>
      <c r="N13" s="27">
        <f>SUM(L13:M13)</f>
        <v>5</v>
      </c>
      <c r="O13" s="27">
        <v>0</v>
      </c>
      <c r="P13" s="39">
        <v>4</v>
      </c>
      <c r="Q13" s="87"/>
      <c r="R13" s="87"/>
      <c r="S13" s="87"/>
      <c r="T13" s="27">
        <f>(H13*3)+((F13-H13)*2)+J13</f>
        <v>8</v>
      </c>
      <c r="U13" s="40">
        <f>IFERROR(((T13+Q13+N13-R13)+(O13*2))/E13,"")</f>
        <v>0.5</v>
      </c>
      <c r="V13" s="22">
        <v>374</v>
      </c>
      <c r="W13" s="22" t="s">
        <v>86</v>
      </c>
      <c r="X13" s="22" t="s">
        <v>82</v>
      </c>
      <c r="Y13" s="74">
        <v>1310</v>
      </c>
      <c r="Z13" s="41"/>
      <c r="AA13" s="1" t="s">
        <v>83</v>
      </c>
      <c r="AB13" s="28" t="s">
        <v>263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40</v>
      </c>
      <c r="E14" s="27">
        <v>33</v>
      </c>
      <c r="F14" s="27">
        <v>4</v>
      </c>
      <c r="G14" s="27">
        <v>7</v>
      </c>
      <c r="H14" s="27"/>
      <c r="I14" s="27"/>
      <c r="J14" s="27">
        <v>2</v>
      </c>
      <c r="K14" s="27">
        <v>2</v>
      </c>
      <c r="L14" s="87"/>
      <c r="M14" s="27">
        <v>11</v>
      </c>
      <c r="N14" s="27">
        <f t="shared" ref="N14:N19" si="0">SUM(L14:M14)</f>
        <v>11</v>
      </c>
      <c r="O14" s="39">
        <v>1</v>
      </c>
      <c r="P14" s="55">
        <v>6</v>
      </c>
      <c r="Q14" s="39">
        <v>4</v>
      </c>
      <c r="R14" s="88"/>
      <c r="S14" s="88"/>
      <c r="T14" s="39">
        <f t="shared" ref="T14:T19" si="1">(H14*3)+((F14-H14)*2)+J14</f>
        <v>10</v>
      </c>
      <c r="U14" s="40">
        <f t="shared" ref="U14:U23" si="2">IFERROR(((T14+Q14+N14-R14)+(O14*2))/E14,"")</f>
        <v>0.81818181818181823</v>
      </c>
      <c r="V14" s="22">
        <v>374</v>
      </c>
      <c r="W14" s="22" t="s">
        <v>86</v>
      </c>
      <c r="X14" s="22" t="s">
        <v>82</v>
      </c>
      <c r="Y14" s="74">
        <v>1310</v>
      </c>
      <c r="Z14" s="41"/>
      <c r="AA14" s="1" t="s">
        <v>83</v>
      </c>
      <c r="AB14" s="28" t="s">
        <v>263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32</v>
      </c>
      <c r="E15" s="27">
        <v>16</v>
      </c>
      <c r="F15" s="27">
        <v>2</v>
      </c>
      <c r="G15" s="27">
        <v>3</v>
      </c>
      <c r="H15" s="27"/>
      <c r="I15" s="27"/>
      <c r="J15" s="27">
        <v>2</v>
      </c>
      <c r="K15" s="27">
        <v>6</v>
      </c>
      <c r="L15" s="87"/>
      <c r="M15" s="27">
        <v>7</v>
      </c>
      <c r="N15" s="27">
        <f t="shared" si="0"/>
        <v>7</v>
      </c>
      <c r="O15" s="39">
        <v>0</v>
      </c>
      <c r="P15" s="39">
        <v>3</v>
      </c>
      <c r="Q15" s="88"/>
      <c r="R15" s="88"/>
      <c r="S15" s="39">
        <v>1</v>
      </c>
      <c r="T15" s="39">
        <f t="shared" si="1"/>
        <v>6</v>
      </c>
      <c r="U15" s="40">
        <f t="shared" si="2"/>
        <v>0.8125</v>
      </c>
      <c r="V15" s="22">
        <v>374</v>
      </c>
      <c r="W15" s="22" t="s">
        <v>86</v>
      </c>
      <c r="X15" s="22" t="s">
        <v>82</v>
      </c>
      <c r="Y15" s="74">
        <v>1310</v>
      </c>
      <c r="Z15" s="41"/>
      <c r="AA15" s="1" t="s">
        <v>83</v>
      </c>
      <c r="AB15" s="28" t="s">
        <v>263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43</v>
      </c>
      <c r="E16" s="27">
        <v>25</v>
      </c>
      <c r="F16" s="27">
        <v>5</v>
      </c>
      <c r="G16" s="27">
        <v>17</v>
      </c>
      <c r="H16" s="27"/>
      <c r="I16" s="27"/>
      <c r="J16" s="27">
        <v>6</v>
      </c>
      <c r="K16" s="27">
        <v>10</v>
      </c>
      <c r="L16" s="87"/>
      <c r="M16" s="27">
        <v>17</v>
      </c>
      <c r="N16" s="27">
        <f t="shared" si="0"/>
        <v>17</v>
      </c>
      <c r="O16" s="39">
        <v>0</v>
      </c>
      <c r="P16" s="39">
        <v>5</v>
      </c>
      <c r="Q16" s="88"/>
      <c r="R16" s="88"/>
      <c r="S16" s="88"/>
      <c r="T16" s="39">
        <f t="shared" si="1"/>
        <v>16</v>
      </c>
      <c r="U16" s="40">
        <f t="shared" si="2"/>
        <v>1.32</v>
      </c>
      <c r="V16" s="22">
        <v>374</v>
      </c>
      <c r="W16" s="22" t="s">
        <v>86</v>
      </c>
      <c r="X16" s="22" t="s">
        <v>82</v>
      </c>
      <c r="Y16" s="74">
        <v>1310</v>
      </c>
      <c r="Z16" s="41"/>
      <c r="AA16" s="1" t="s">
        <v>83</v>
      </c>
      <c r="AB16" s="28" t="s">
        <v>263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10</v>
      </c>
      <c r="E17" s="27" t="s">
        <v>462</v>
      </c>
      <c r="F17" s="27"/>
      <c r="G17" s="27"/>
      <c r="H17" s="27"/>
      <c r="I17" s="27"/>
      <c r="J17" s="27"/>
      <c r="K17" s="27"/>
      <c r="L17" s="87"/>
      <c r="M17" s="27"/>
      <c r="N17" s="27"/>
      <c r="O17" s="39"/>
      <c r="P17" s="39"/>
      <c r="Q17" s="88"/>
      <c r="R17" s="88"/>
      <c r="S17" s="88"/>
      <c r="T17" s="39"/>
      <c r="U17" s="40" t="str">
        <f t="shared" si="2"/>
        <v/>
      </c>
      <c r="V17" s="22">
        <v>374</v>
      </c>
      <c r="W17" s="22" t="s">
        <v>86</v>
      </c>
      <c r="X17" s="22" t="s">
        <v>82</v>
      </c>
      <c r="Y17" s="74">
        <v>1310</v>
      </c>
      <c r="Z17" s="41"/>
      <c r="AA17" s="1" t="s">
        <v>83</v>
      </c>
      <c r="AB17" s="28" t="s">
        <v>263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13</v>
      </c>
      <c r="E18" s="27">
        <v>41</v>
      </c>
      <c r="F18" s="27">
        <v>4</v>
      </c>
      <c r="G18" s="27">
        <v>13</v>
      </c>
      <c r="H18" s="27"/>
      <c r="I18" s="27"/>
      <c r="J18" s="27">
        <v>6</v>
      </c>
      <c r="K18" s="27">
        <v>8</v>
      </c>
      <c r="L18" s="87"/>
      <c r="M18" s="27">
        <v>5</v>
      </c>
      <c r="N18" s="27">
        <f t="shared" si="0"/>
        <v>5</v>
      </c>
      <c r="O18" s="39">
        <v>2</v>
      </c>
      <c r="P18" s="39">
        <v>5</v>
      </c>
      <c r="Q18" s="88"/>
      <c r="R18" s="88"/>
      <c r="S18" s="88"/>
      <c r="T18" s="39">
        <f t="shared" si="1"/>
        <v>14</v>
      </c>
      <c r="U18" s="40">
        <f t="shared" si="2"/>
        <v>0.56097560975609762</v>
      </c>
      <c r="V18" s="22">
        <v>374</v>
      </c>
      <c r="W18" s="22" t="s">
        <v>86</v>
      </c>
      <c r="X18" s="22" t="s">
        <v>82</v>
      </c>
      <c r="Y18" s="74">
        <v>1310</v>
      </c>
      <c r="Z18" s="41"/>
      <c r="AA18" s="1" t="s">
        <v>83</v>
      </c>
      <c r="AB18" s="28" t="s">
        <v>263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33</v>
      </c>
      <c r="E19" s="27">
        <v>33</v>
      </c>
      <c r="F19" s="27">
        <v>1</v>
      </c>
      <c r="G19" s="27">
        <v>6</v>
      </c>
      <c r="H19" s="27"/>
      <c r="I19" s="27"/>
      <c r="J19" s="27">
        <v>2</v>
      </c>
      <c r="K19" s="27">
        <v>3</v>
      </c>
      <c r="L19" s="87"/>
      <c r="M19" s="27">
        <v>3</v>
      </c>
      <c r="N19" s="27">
        <f t="shared" si="0"/>
        <v>3</v>
      </c>
      <c r="O19" s="39">
        <v>1</v>
      </c>
      <c r="P19" s="39">
        <v>3</v>
      </c>
      <c r="Q19" s="88"/>
      <c r="R19" s="88"/>
      <c r="S19" s="88"/>
      <c r="T19" s="39">
        <f t="shared" si="1"/>
        <v>4</v>
      </c>
      <c r="U19" s="40">
        <f t="shared" si="2"/>
        <v>0.27272727272727271</v>
      </c>
      <c r="V19" s="22">
        <v>374</v>
      </c>
      <c r="W19" s="22" t="s">
        <v>86</v>
      </c>
      <c r="X19" s="22" t="s">
        <v>82</v>
      </c>
      <c r="Y19" s="74">
        <v>1310</v>
      </c>
      <c r="Z19" s="41"/>
      <c r="AA19" s="1" t="s">
        <v>83</v>
      </c>
      <c r="AB19" s="28" t="s">
        <v>263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11</v>
      </c>
      <c r="E20" s="27">
        <v>28</v>
      </c>
      <c r="F20" s="27">
        <v>4</v>
      </c>
      <c r="G20" s="27">
        <v>9</v>
      </c>
      <c r="H20" s="27"/>
      <c r="I20" s="27"/>
      <c r="J20" s="27">
        <v>5</v>
      </c>
      <c r="K20" s="27">
        <v>7</v>
      </c>
      <c r="L20" s="87"/>
      <c r="M20" s="27">
        <v>5</v>
      </c>
      <c r="N20" s="27">
        <f>SUM(L20:M20)</f>
        <v>5</v>
      </c>
      <c r="O20" s="39">
        <v>1</v>
      </c>
      <c r="P20" s="39">
        <v>4</v>
      </c>
      <c r="Q20" s="88"/>
      <c r="R20" s="39">
        <v>14</v>
      </c>
      <c r="S20" s="88"/>
      <c r="T20" s="39">
        <f>(H20*3)+((F20-H20)*2)+J20</f>
        <v>13</v>
      </c>
      <c r="U20" s="40">
        <f t="shared" si="2"/>
        <v>0.21428571428571427</v>
      </c>
      <c r="V20" s="22">
        <v>374</v>
      </c>
      <c r="W20" s="22" t="s">
        <v>86</v>
      </c>
      <c r="X20" s="22" t="s">
        <v>82</v>
      </c>
      <c r="Y20" s="74">
        <v>1310</v>
      </c>
      <c r="Z20" s="41"/>
      <c r="AA20" s="1" t="s">
        <v>83</v>
      </c>
      <c r="AB20" s="28" t="s">
        <v>263</v>
      </c>
    </row>
    <row r="21" spans="1:28" x14ac:dyDescent="0.3">
      <c r="A21" s="1" t="s">
        <v>63</v>
      </c>
      <c r="B21" s="1" t="s">
        <v>46</v>
      </c>
      <c r="C21" s="27" t="s">
        <v>56</v>
      </c>
      <c r="D21" s="38">
        <v>8</v>
      </c>
      <c r="E21" s="27" t="s">
        <v>395</v>
      </c>
      <c r="F21" s="27"/>
      <c r="G21" s="27"/>
      <c r="H21" s="27"/>
      <c r="I21" s="27"/>
      <c r="J21" s="27"/>
      <c r="K21" s="27"/>
      <c r="L21" s="87"/>
      <c r="M21" s="27"/>
      <c r="N21" s="27"/>
      <c r="O21" s="39"/>
      <c r="P21" s="39"/>
      <c r="Q21" s="88"/>
      <c r="R21" s="88"/>
      <c r="S21" s="88"/>
      <c r="T21" s="39"/>
      <c r="U21" s="40" t="str">
        <f t="shared" si="2"/>
        <v/>
      </c>
      <c r="V21" s="22">
        <v>374</v>
      </c>
      <c r="W21" s="22" t="s">
        <v>86</v>
      </c>
      <c r="X21" s="22" t="s">
        <v>82</v>
      </c>
      <c r="Y21" s="74">
        <v>1310</v>
      </c>
      <c r="Z21" s="41"/>
      <c r="AA21" s="1" t="s">
        <v>83</v>
      </c>
      <c r="AB21" s="28" t="s">
        <v>263</v>
      </c>
    </row>
    <row r="22" spans="1:28" x14ac:dyDescent="0.3">
      <c r="A22" s="1" t="s">
        <v>63</v>
      </c>
      <c r="B22" s="1" t="s">
        <v>46</v>
      </c>
      <c r="C22" s="27" t="s">
        <v>58</v>
      </c>
      <c r="D22" s="38">
        <v>22</v>
      </c>
      <c r="E22" s="27">
        <v>10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87"/>
      <c r="M22" s="27">
        <v>2</v>
      </c>
      <c r="N22" s="27">
        <f>SUM(L22:M22)</f>
        <v>2</v>
      </c>
      <c r="O22" s="39">
        <v>1</v>
      </c>
      <c r="P22" s="39">
        <v>4</v>
      </c>
      <c r="Q22" s="88"/>
      <c r="R22" s="88"/>
      <c r="S22" s="88"/>
      <c r="T22" s="39">
        <f>(H22*3)+((F22-H22)*2)+J22</f>
        <v>2</v>
      </c>
      <c r="U22" s="40">
        <f t="shared" si="2"/>
        <v>0.6</v>
      </c>
      <c r="V22" s="22">
        <v>374</v>
      </c>
      <c r="W22" s="22" t="s">
        <v>86</v>
      </c>
      <c r="X22" s="22" t="s">
        <v>82</v>
      </c>
      <c r="Y22" s="74">
        <v>1310</v>
      </c>
      <c r="Z22" s="41"/>
      <c r="AA22" s="1" t="s">
        <v>83</v>
      </c>
      <c r="AB22" s="28" t="s">
        <v>263</v>
      </c>
    </row>
    <row r="23" spans="1:28" x14ac:dyDescent="0.3">
      <c r="A23" s="1" t="s">
        <v>63</v>
      </c>
      <c r="B23" s="1" t="s">
        <v>46</v>
      </c>
      <c r="C23" s="27" t="s">
        <v>55</v>
      </c>
      <c r="D23" s="38">
        <v>1</v>
      </c>
      <c r="E23" s="27">
        <v>28</v>
      </c>
      <c r="F23" s="27">
        <v>4</v>
      </c>
      <c r="G23" s="27">
        <v>9</v>
      </c>
      <c r="H23" s="27"/>
      <c r="I23" s="27"/>
      <c r="J23" s="27">
        <v>0</v>
      </c>
      <c r="K23" s="27">
        <v>0</v>
      </c>
      <c r="L23" s="87"/>
      <c r="M23" s="27">
        <v>3</v>
      </c>
      <c r="N23" s="27">
        <f>SUM(L23:M23)</f>
        <v>3</v>
      </c>
      <c r="O23" s="39">
        <v>0</v>
      </c>
      <c r="P23" s="39">
        <v>0</v>
      </c>
      <c r="Q23" s="88"/>
      <c r="R23" s="88"/>
      <c r="S23" s="88"/>
      <c r="T23" s="39">
        <f>(H23*3)+((F23-H23)*2)+J23</f>
        <v>8</v>
      </c>
      <c r="U23" s="40">
        <f t="shared" si="2"/>
        <v>0.39285714285714285</v>
      </c>
      <c r="V23" s="22">
        <v>374</v>
      </c>
      <c r="W23" s="22" t="s">
        <v>86</v>
      </c>
      <c r="X23" s="22" t="s">
        <v>82</v>
      </c>
      <c r="Y23" s="74">
        <v>1310</v>
      </c>
      <c r="Z23" s="41"/>
      <c r="AA23" s="1" t="s">
        <v>83</v>
      </c>
      <c r="AB23" s="28" t="s">
        <v>263</v>
      </c>
    </row>
    <row r="24" spans="1:28" x14ac:dyDescent="0.3">
      <c r="A24" s="1" t="s">
        <v>63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5">
        <v>7</v>
      </c>
      <c r="R24" s="55">
        <v>25</v>
      </c>
      <c r="S24" s="42"/>
      <c r="T24" s="42"/>
      <c r="U24" s="40" t="str">
        <f>_xlfn.IFNA("",((T24+Q24+N24-R24)+(O24*2))/E24)</f>
        <v/>
      </c>
      <c r="V24" s="22">
        <v>374</v>
      </c>
      <c r="W24" s="22" t="s">
        <v>86</v>
      </c>
      <c r="X24" s="22" t="s">
        <v>82</v>
      </c>
      <c r="Y24" s="74">
        <v>1310</v>
      </c>
      <c r="Z24" s="41"/>
      <c r="AA24" s="1" t="s">
        <v>83</v>
      </c>
      <c r="AB24" s="28" t="s">
        <v>263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29</v>
      </c>
      <c r="G25" s="44">
        <f t="shared" si="3"/>
        <v>76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36</v>
      </c>
      <c r="L25" s="44">
        <f t="shared" si="3"/>
        <v>0</v>
      </c>
      <c r="M25" s="44">
        <f t="shared" si="3"/>
        <v>58</v>
      </c>
      <c r="N25" s="44">
        <f t="shared" si="3"/>
        <v>58</v>
      </c>
      <c r="O25" s="44">
        <f t="shared" si="3"/>
        <v>6</v>
      </c>
      <c r="P25" s="44">
        <f t="shared" si="3"/>
        <v>34</v>
      </c>
      <c r="Q25" s="44">
        <f t="shared" si="3"/>
        <v>11</v>
      </c>
      <c r="R25" s="44">
        <f t="shared" si="3"/>
        <v>39</v>
      </c>
      <c r="S25" s="44">
        <f t="shared" si="3"/>
        <v>1</v>
      </c>
      <c r="T25" s="44">
        <f t="shared" si="3"/>
        <v>81</v>
      </c>
      <c r="U25" s="45">
        <f>((T25+Q25+N25-R25)+(O25*2))/E25</f>
        <v>0.51249999999999996</v>
      </c>
      <c r="V25" s="46">
        <v>374</v>
      </c>
      <c r="W25" s="46" t="s">
        <v>86</v>
      </c>
      <c r="X25" s="46" t="s">
        <v>82</v>
      </c>
      <c r="Y25" s="75">
        <v>1310</v>
      </c>
      <c r="Z25" s="47"/>
      <c r="AA25" s="43" t="s">
        <v>83</v>
      </c>
      <c r="AB25" s="81" t="s">
        <v>263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0.38157894736842107</v>
      </c>
      <c r="H26" s="27"/>
      <c r="I26" s="1"/>
      <c r="J26" s="48" t="s">
        <v>42</v>
      </c>
      <c r="K26" s="50">
        <f>J25/K25</f>
        <v>0.63888888888888884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202</v>
      </c>
      <c r="D35" s="38">
        <v>32</v>
      </c>
      <c r="E35" s="27" t="s">
        <v>395</v>
      </c>
      <c r="F35" s="27"/>
      <c r="G35" s="27"/>
      <c r="H35" s="27"/>
      <c r="I35" s="27"/>
      <c r="J35" s="27"/>
      <c r="K35" s="27"/>
      <c r="L35" s="87"/>
      <c r="M35" s="27"/>
      <c r="N35" s="27"/>
      <c r="O35" s="27"/>
      <c r="P35" s="39"/>
      <c r="Q35" s="88"/>
      <c r="R35" s="89"/>
      <c r="S35" s="87"/>
      <c r="T35" s="27"/>
      <c r="U35" s="40" t="str">
        <f>IFERROR(((T35+Q35+N35-R35)+(O35*2))/E35,"")</f>
        <v/>
      </c>
      <c r="V35" s="22">
        <v>374</v>
      </c>
      <c r="W35" s="22" t="s">
        <v>81</v>
      </c>
      <c r="X35" s="22" t="s">
        <v>87</v>
      </c>
      <c r="Y35" s="74">
        <v>1310</v>
      </c>
      <c r="Z35" s="41"/>
      <c r="AA35" s="1" t="s">
        <v>200</v>
      </c>
      <c r="AB35" s="28" t="s">
        <v>264</v>
      </c>
    </row>
    <row r="36" spans="1:28" x14ac:dyDescent="0.3">
      <c r="A36" s="1" t="s">
        <v>46</v>
      </c>
      <c r="B36" s="1" t="s">
        <v>63</v>
      </c>
      <c r="C36" s="27" t="s">
        <v>203</v>
      </c>
      <c r="D36" s="38">
        <v>10</v>
      </c>
      <c r="E36" s="27">
        <v>43</v>
      </c>
      <c r="F36" s="27">
        <v>4</v>
      </c>
      <c r="G36" s="27">
        <v>11</v>
      </c>
      <c r="H36" s="27"/>
      <c r="I36" s="27"/>
      <c r="J36" s="27">
        <v>4</v>
      </c>
      <c r="K36" s="27">
        <v>7</v>
      </c>
      <c r="L36" s="87"/>
      <c r="M36" s="27">
        <v>4</v>
      </c>
      <c r="N36" s="27">
        <f>SUM(L36:M36)</f>
        <v>4</v>
      </c>
      <c r="O36" s="39">
        <v>8</v>
      </c>
      <c r="P36" s="39">
        <v>4</v>
      </c>
      <c r="Q36" s="88"/>
      <c r="R36" s="89"/>
      <c r="S36" s="88"/>
      <c r="T36" s="27">
        <f t="shared" ref="T36:T45" si="4">+(F36*2)+J36</f>
        <v>12</v>
      </c>
      <c r="U36" s="40">
        <f t="shared" ref="U36:U45" si="5">IFERROR(((T36+Q36+N36-R36)+(O36*2))/E36,"")</f>
        <v>0.7441860465116279</v>
      </c>
      <c r="V36" s="22">
        <v>374</v>
      </c>
      <c r="W36" s="22" t="s">
        <v>81</v>
      </c>
      <c r="X36" s="22" t="s">
        <v>87</v>
      </c>
      <c r="Y36" s="74">
        <v>1310</v>
      </c>
      <c r="Z36" s="41"/>
      <c r="AA36" s="1" t="s">
        <v>200</v>
      </c>
      <c r="AB36" s="28" t="s">
        <v>264</v>
      </c>
    </row>
    <row r="37" spans="1:28" x14ac:dyDescent="0.3">
      <c r="A37" s="1" t="s">
        <v>46</v>
      </c>
      <c r="B37" s="1" t="s">
        <v>63</v>
      </c>
      <c r="C37" s="27" t="s">
        <v>204</v>
      </c>
      <c r="D37" s="38">
        <v>44</v>
      </c>
      <c r="E37" s="27">
        <v>31</v>
      </c>
      <c r="F37" s="27">
        <v>6</v>
      </c>
      <c r="G37" s="27">
        <v>16</v>
      </c>
      <c r="H37" s="27"/>
      <c r="I37" s="27"/>
      <c r="J37" s="27">
        <v>1</v>
      </c>
      <c r="K37" s="27">
        <v>4</v>
      </c>
      <c r="L37" s="87"/>
      <c r="M37" s="27">
        <v>3</v>
      </c>
      <c r="N37" s="27">
        <f>SUM(L37:M37)</f>
        <v>3</v>
      </c>
      <c r="O37" s="39">
        <v>1</v>
      </c>
      <c r="P37" s="39">
        <v>5</v>
      </c>
      <c r="Q37" s="39">
        <v>5</v>
      </c>
      <c r="R37" s="89"/>
      <c r="S37" s="88"/>
      <c r="T37" s="27">
        <f t="shared" si="4"/>
        <v>13</v>
      </c>
      <c r="U37" s="40">
        <f t="shared" si="5"/>
        <v>0.74193548387096775</v>
      </c>
      <c r="V37" s="22">
        <v>374</v>
      </c>
      <c r="W37" s="22" t="s">
        <v>81</v>
      </c>
      <c r="X37" s="22" t="s">
        <v>87</v>
      </c>
      <c r="Y37" s="74">
        <v>1310</v>
      </c>
      <c r="Z37" s="41"/>
      <c r="AA37" s="1" t="s">
        <v>200</v>
      </c>
      <c r="AB37" s="28" t="s">
        <v>264</v>
      </c>
    </row>
    <row r="38" spans="1:28" x14ac:dyDescent="0.3">
      <c r="A38" s="1" t="s">
        <v>46</v>
      </c>
      <c r="B38" s="1" t="s">
        <v>63</v>
      </c>
      <c r="C38" s="27" t="s">
        <v>205</v>
      </c>
      <c r="D38" s="38">
        <v>30</v>
      </c>
      <c r="E38" s="27">
        <v>22</v>
      </c>
      <c r="F38" s="27">
        <v>3</v>
      </c>
      <c r="G38" s="27">
        <v>8</v>
      </c>
      <c r="H38" s="27"/>
      <c r="I38" s="27"/>
      <c r="J38" s="27">
        <v>2</v>
      </c>
      <c r="K38" s="27">
        <v>4</v>
      </c>
      <c r="L38" s="87"/>
      <c r="M38" s="27">
        <v>3</v>
      </c>
      <c r="N38" s="27">
        <f>SUM(L38:M38)</f>
        <v>3</v>
      </c>
      <c r="O38" s="39">
        <v>1</v>
      </c>
      <c r="P38" s="39">
        <v>2</v>
      </c>
      <c r="Q38" s="88"/>
      <c r="R38" s="89"/>
      <c r="S38" s="88"/>
      <c r="T38" s="27">
        <f t="shared" si="4"/>
        <v>8</v>
      </c>
      <c r="U38" s="40">
        <f t="shared" si="5"/>
        <v>0.59090909090909094</v>
      </c>
      <c r="V38" s="22">
        <v>374</v>
      </c>
      <c r="W38" s="22" t="s">
        <v>81</v>
      </c>
      <c r="X38" s="22" t="s">
        <v>87</v>
      </c>
      <c r="Y38" s="74">
        <v>1310</v>
      </c>
      <c r="Z38" s="41"/>
      <c r="AA38" s="1" t="s">
        <v>200</v>
      </c>
      <c r="AB38" s="28" t="s">
        <v>264</v>
      </c>
    </row>
    <row r="39" spans="1:28" x14ac:dyDescent="0.3">
      <c r="A39" s="1" t="s">
        <v>46</v>
      </c>
      <c r="B39" s="1" t="s">
        <v>63</v>
      </c>
      <c r="C39" s="27" t="s">
        <v>363</v>
      </c>
      <c r="D39" s="38">
        <v>25</v>
      </c>
      <c r="E39" s="27">
        <v>17</v>
      </c>
      <c r="F39" s="27">
        <v>4</v>
      </c>
      <c r="G39" s="27">
        <v>9</v>
      </c>
      <c r="H39" s="27"/>
      <c r="I39" s="27"/>
      <c r="J39" s="27">
        <v>1</v>
      </c>
      <c r="K39" s="27">
        <v>1</v>
      </c>
      <c r="L39" s="87"/>
      <c r="M39" s="27">
        <v>8</v>
      </c>
      <c r="N39" s="27">
        <f>SUM(L39:M39)</f>
        <v>8</v>
      </c>
      <c r="O39" s="39">
        <v>2</v>
      </c>
      <c r="P39" s="39">
        <v>3</v>
      </c>
      <c r="Q39" s="88"/>
      <c r="R39" s="89"/>
      <c r="S39" s="88"/>
      <c r="T39" s="27">
        <f t="shared" si="4"/>
        <v>9</v>
      </c>
      <c r="U39" s="40">
        <f t="shared" si="5"/>
        <v>1.2352941176470589</v>
      </c>
      <c r="V39" s="22">
        <v>374</v>
      </c>
      <c r="W39" s="22" t="s">
        <v>81</v>
      </c>
      <c r="X39" s="22" t="s">
        <v>87</v>
      </c>
      <c r="Y39" s="74">
        <v>1310</v>
      </c>
      <c r="Z39" s="41"/>
      <c r="AA39" s="1" t="s">
        <v>200</v>
      </c>
      <c r="AB39" s="28" t="s">
        <v>264</v>
      </c>
    </row>
    <row r="40" spans="1:28" x14ac:dyDescent="0.3">
      <c r="A40" s="1" t="s">
        <v>46</v>
      </c>
      <c r="B40" s="1" t="s">
        <v>63</v>
      </c>
      <c r="C40" s="27" t="s">
        <v>206</v>
      </c>
      <c r="D40" s="38">
        <v>11</v>
      </c>
      <c r="E40" s="27">
        <v>17</v>
      </c>
      <c r="F40" s="27">
        <v>1</v>
      </c>
      <c r="G40" s="27">
        <v>4</v>
      </c>
      <c r="H40" s="27"/>
      <c r="I40" s="27"/>
      <c r="J40" s="27">
        <v>1</v>
      </c>
      <c r="K40" s="27">
        <v>4</v>
      </c>
      <c r="L40" s="87"/>
      <c r="M40" s="27">
        <v>5</v>
      </c>
      <c r="N40" s="27">
        <f>SUM(L40:M40)</f>
        <v>5</v>
      </c>
      <c r="O40" s="39">
        <v>1</v>
      </c>
      <c r="P40" s="39">
        <v>0</v>
      </c>
      <c r="Q40" s="88"/>
      <c r="R40" s="89"/>
      <c r="S40" s="88"/>
      <c r="T40" s="27">
        <f t="shared" si="4"/>
        <v>3</v>
      </c>
      <c r="U40" s="40">
        <f t="shared" si="5"/>
        <v>0.58823529411764708</v>
      </c>
      <c r="V40" s="22">
        <v>374</v>
      </c>
      <c r="W40" s="22" t="s">
        <v>81</v>
      </c>
      <c r="X40" s="22" t="s">
        <v>87</v>
      </c>
      <c r="Y40" s="74">
        <v>1310</v>
      </c>
      <c r="Z40" s="41"/>
      <c r="AA40" s="1" t="s">
        <v>200</v>
      </c>
      <c r="AB40" s="28" t="s">
        <v>264</v>
      </c>
    </row>
    <row r="41" spans="1:28" x14ac:dyDescent="0.3">
      <c r="A41" s="1" t="s">
        <v>46</v>
      </c>
      <c r="B41" s="1" t="s">
        <v>63</v>
      </c>
      <c r="C41" s="27" t="s">
        <v>207</v>
      </c>
      <c r="D41" s="38">
        <v>55</v>
      </c>
      <c r="E41" s="27" t="s">
        <v>395</v>
      </c>
      <c r="F41" s="27"/>
      <c r="G41" s="27"/>
      <c r="H41" s="27"/>
      <c r="I41" s="27"/>
      <c r="J41" s="27"/>
      <c r="K41" s="27"/>
      <c r="L41" s="87"/>
      <c r="M41" s="27"/>
      <c r="N41" s="27"/>
      <c r="O41" s="39"/>
      <c r="P41" s="39"/>
      <c r="Q41" s="88"/>
      <c r="R41" s="89"/>
      <c r="S41" s="88"/>
      <c r="T41" s="27"/>
      <c r="U41" s="40" t="str">
        <f t="shared" si="5"/>
        <v/>
      </c>
      <c r="V41" s="22">
        <v>374</v>
      </c>
      <c r="W41" s="22" t="s">
        <v>81</v>
      </c>
      <c r="X41" s="22" t="s">
        <v>87</v>
      </c>
      <c r="Y41" s="74">
        <v>1310</v>
      </c>
      <c r="Z41" s="41"/>
      <c r="AA41" s="1" t="s">
        <v>200</v>
      </c>
      <c r="AB41" s="28" t="s">
        <v>264</v>
      </c>
    </row>
    <row r="42" spans="1:28" x14ac:dyDescent="0.3">
      <c r="A42" s="1" t="s">
        <v>46</v>
      </c>
      <c r="B42" s="1" t="s">
        <v>63</v>
      </c>
      <c r="C42" s="27" t="s">
        <v>208</v>
      </c>
      <c r="D42" s="38">
        <v>31</v>
      </c>
      <c r="E42" s="27">
        <v>40</v>
      </c>
      <c r="F42" s="27">
        <v>7</v>
      </c>
      <c r="G42" s="27">
        <v>13</v>
      </c>
      <c r="H42" s="27"/>
      <c r="I42" s="27"/>
      <c r="J42" s="27">
        <v>0</v>
      </c>
      <c r="K42" s="27">
        <v>4</v>
      </c>
      <c r="L42" s="87"/>
      <c r="M42" s="27">
        <v>12</v>
      </c>
      <c r="N42" s="27">
        <f>SUM(L42:M42)</f>
        <v>12</v>
      </c>
      <c r="O42" s="39">
        <v>3</v>
      </c>
      <c r="P42" s="39">
        <v>4</v>
      </c>
      <c r="Q42" s="39">
        <v>7</v>
      </c>
      <c r="R42" s="89"/>
      <c r="S42" s="88"/>
      <c r="T42" s="27">
        <f t="shared" si="4"/>
        <v>14</v>
      </c>
      <c r="U42" s="40">
        <f t="shared" si="5"/>
        <v>0.97499999999999998</v>
      </c>
      <c r="V42" s="22">
        <v>374</v>
      </c>
      <c r="W42" s="22" t="s">
        <v>81</v>
      </c>
      <c r="X42" s="22" t="s">
        <v>87</v>
      </c>
      <c r="Y42" s="74">
        <v>1310</v>
      </c>
      <c r="Z42" s="41"/>
      <c r="AA42" s="1" t="s">
        <v>200</v>
      </c>
      <c r="AB42" s="28" t="s">
        <v>264</v>
      </c>
    </row>
    <row r="43" spans="1:28" x14ac:dyDescent="0.3">
      <c r="A43" s="1" t="s">
        <v>46</v>
      </c>
      <c r="B43" s="1" t="s">
        <v>63</v>
      </c>
      <c r="C43" s="27" t="s">
        <v>209</v>
      </c>
      <c r="D43" s="38">
        <v>33</v>
      </c>
      <c r="E43" s="27">
        <v>43</v>
      </c>
      <c r="F43" s="27">
        <v>6</v>
      </c>
      <c r="G43" s="27">
        <v>13</v>
      </c>
      <c r="H43" s="27"/>
      <c r="I43" s="27"/>
      <c r="J43" s="27">
        <v>15</v>
      </c>
      <c r="K43" s="27">
        <v>22</v>
      </c>
      <c r="L43" s="87"/>
      <c r="M43" s="27">
        <v>20</v>
      </c>
      <c r="N43" s="27">
        <f>SUM(L43:M43)</f>
        <v>20</v>
      </c>
      <c r="O43" s="39">
        <v>1</v>
      </c>
      <c r="P43" s="39">
        <v>3</v>
      </c>
      <c r="Q43" s="88"/>
      <c r="R43" s="89"/>
      <c r="S43" s="88"/>
      <c r="T43" s="27">
        <f t="shared" si="4"/>
        <v>27</v>
      </c>
      <c r="U43" s="40">
        <f t="shared" si="5"/>
        <v>1.1395348837209303</v>
      </c>
      <c r="V43" s="22">
        <v>374</v>
      </c>
      <c r="W43" s="22" t="s">
        <v>81</v>
      </c>
      <c r="X43" s="22" t="s">
        <v>87</v>
      </c>
      <c r="Y43" s="74">
        <v>1310</v>
      </c>
      <c r="Z43" s="41"/>
      <c r="AA43" s="1" t="s">
        <v>200</v>
      </c>
      <c r="AB43" s="28" t="s">
        <v>264</v>
      </c>
    </row>
    <row r="44" spans="1:28" x14ac:dyDescent="0.3">
      <c r="A44" s="1" t="s">
        <v>46</v>
      </c>
      <c r="B44" s="1" t="s">
        <v>63</v>
      </c>
      <c r="C44" s="27" t="s">
        <v>210</v>
      </c>
      <c r="D44" s="38">
        <v>23</v>
      </c>
      <c r="E44" s="27">
        <v>19</v>
      </c>
      <c r="F44" s="27">
        <v>3</v>
      </c>
      <c r="G44" s="27">
        <v>8</v>
      </c>
      <c r="H44" s="27"/>
      <c r="I44" s="27"/>
      <c r="J44" s="27">
        <v>2</v>
      </c>
      <c r="K44" s="27">
        <v>3</v>
      </c>
      <c r="L44" s="87"/>
      <c r="M44" s="27">
        <v>2</v>
      </c>
      <c r="N44" s="27">
        <f>SUM(L44:M44)</f>
        <v>2</v>
      </c>
      <c r="O44" s="39">
        <v>2</v>
      </c>
      <c r="P44" s="39">
        <v>3</v>
      </c>
      <c r="Q44" s="88"/>
      <c r="R44" s="89"/>
      <c r="S44" s="88"/>
      <c r="T44" s="27">
        <f t="shared" si="4"/>
        <v>8</v>
      </c>
      <c r="U44" s="40">
        <f t="shared" si="5"/>
        <v>0.73684210526315785</v>
      </c>
      <c r="V44" s="22">
        <v>374</v>
      </c>
      <c r="W44" s="22" t="s">
        <v>81</v>
      </c>
      <c r="X44" s="22" t="s">
        <v>87</v>
      </c>
      <c r="Y44" s="74">
        <v>1310</v>
      </c>
      <c r="Z44" s="41"/>
      <c r="AA44" s="1" t="s">
        <v>200</v>
      </c>
      <c r="AB44" s="28" t="s">
        <v>264</v>
      </c>
    </row>
    <row r="45" spans="1:28" x14ac:dyDescent="0.3">
      <c r="A45" s="1" t="s">
        <v>46</v>
      </c>
      <c r="B45" s="1" t="s">
        <v>63</v>
      </c>
      <c r="C45" s="27" t="s">
        <v>211</v>
      </c>
      <c r="D45" s="38">
        <v>22</v>
      </c>
      <c r="E45" s="27">
        <v>8</v>
      </c>
      <c r="F45" s="27">
        <v>0</v>
      </c>
      <c r="G45" s="27">
        <v>1</v>
      </c>
      <c r="H45" s="27"/>
      <c r="I45" s="27"/>
      <c r="J45" s="27">
        <v>0</v>
      </c>
      <c r="K45" s="27">
        <v>0</v>
      </c>
      <c r="L45" s="87"/>
      <c r="M45" s="27">
        <v>1</v>
      </c>
      <c r="N45" s="27">
        <f>SUM(L45:M45)</f>
        <v>1</v>
      </c>
      <c r="O45" s="39">
        <v>0</v>
      </c>
      <c r="P45" s="39">
        <v>1</v>
      </c>
      <c r="Q45" s="88"/>
      <c r="R45" s="89"/>
      <c r="S45" s="39">
        <v>1</v>
      </c>
      <c r="T45" s="27">
        <f t="shared" si="4"/>
        <v>0</v>
      </c>
      <c r="U45" s="40">
        <f t="shared" si="5"/>
        <v>0.125</v>
      </c>
      <c r="V45" s="22">
        <v>374</v>
      </c>
      <c r="W45" s="22" t="s">
        <v>81</v>
      </c>
      <c r="X45" s="22" t="s">
        <v>87</v>
      </c>
      <c r="Y45" s="74">
        <v>1310</v>
      </c>
      <c r="Z45" s="41"/>
      <c r="AA45" s="1" t="s">
        <v>200</v>
      </c>
      <c r="AB45" s="28" t="s">
        <v>264</v>
      </c>
    </row>
    <row r="46" spans="1:28" x14ac:dyDescent="0.3">
      <c r="A46" s="1" t="s">
        <v>46</v>
      </c>
      <c r="B46" s="1" t="s">
        <v>63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55">
        <v>18</v>
      </c>
      <c r="R46" s="55">
        <v>30</v>
      </c>
      <c r="S46" s="42"/>
      <c r="T46" s="27"/>
      <c r="U46" s="40" t="str">
        <f>_xlfn.IFNA("",((T46+Q46+N46-R46)+(O46*2))/E46)</f>
        <v/>
      </c>
      <c r="V46" s="22">
        <v>374</v>
      </c>
      <c r="W46" s="22" t="s">
        <v>81</v>
      </c>
      <c r="X46" s="22" t="s">
        <v>87</v>
      </c>
      <c r="Y46" s="74">
        <v>1310</v>
      </c>
      <c r="Z46" s="41"/>
      <c r="AA46" s="1" t="s">
        <v>200</v>
      </c>
      <c r="AB46" s="28" t="s">
        <v>264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6">SUM(E35:E46)</f>
        <v>240</v>
      </c>
      <c r="F47" s="44">
        <f t="shared" si="6"/>
        <v>34</v>
      </c>
      <c r="G47" s="44">
        <f t="shared" si="6"/>
        <v>83</v>
      </c>
      <c r="H47" s="44">
        <f t="shared" si="6"/>
        <v>0</v>
      </c>
      <c r="I47" s="44">
        <f t="shared" si="6"/>
        <v>0</v>
      </c>
      <c r="J47" s="44">
        <f t="shared" si="6"/>
        <v>26</v>
      </c>
      <c r="K47" s="44">
        <f t="shared" si="6"/>
        <v>49</v>
      </c>
      <c r="L47" s="44">
        <f t="shared" si="6"/>
        <v>0</v>
      </c>
      <c r="M47" s="44">
        <f t="shared" si="6"/>
        <v>58</v>
      </c>
      <c r="N47" s="44">
        <f t="shared" si="6"/>
        <v>58</v>
      </c>
      <c r="O47" s="44">
        <f t="shared" si="6"/>
        <v>19</v>
      </c>
      <c r="P47" s="44">
        <f t="shared" si="6"/>
        <v>25</v>
      </c>
      <c r="Q47" s="44">
        <f t="shared" si="6"/>
        <v>30</v>
      </c>
      <c r="R47" s="44">
        <f t="shared" si="6"/>
        <v>30</v>
      </c>
      <c r="S47" s="44">
        <f t="shared" si="6"/>
        <v>1</v>
      </c>
      <c r="T47" s="44">
        <f t="shared" si="6"/>
        <v>94</v>
      </c>
      <c r="U47" s="45">
        <f>((T47+Q47+N47-R47)+(O47*2))/E47</f>
        <v>0.79166666666666663</v>
      </c>
      <c r="V47" s="46">
        <v>374</v>
      </c>
      <c r="W47" s="46" t="s">
        <v>81</v>
      </c>
      <c r="X47" s="46" t="s">
        <v>87</v>
      </c>
      <c r="Y47" s="75">
        <v>1310</v>
      </c>
      <c r="Z47" s="47"/>
      <c r="AA47" s="43" t="s">
        <v>200</v>
      </c>
      <c r="AB47" s="78" t="s">
        <v>264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0.40963855421686746</v>
      </c>
      <c r="H48" s="27"/>
      <c r="I48" s="1"/>
      <c r="J48" s="48" t="s">
        <v>42</v>
      </c>
      <c r="K48" s="50">
        <f>J47/K47</f>
        <v>0.53061224489795922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4D96-C891-4A54-97CE-13AD5C37BDC5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109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427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99</v>
      </c>
      <c r="D4" s="7" t="s">
        <v>5</v>
      </c>
      <c r="E4" s="8"/>
      <c r="F4" s="5"/>
      <c r="G4" s="1"/>
      <c r="J4" s="15" t="s">
        <v>103</v>
      </c>
      <c r="K4" s="16" t="str">
        <f>+C11</f>
        <v>San Francisco Pioneers</v>
      </c>
      <c r="L4" s="17"/>
      <c r="M4" s="18"/>
      <c r="N4" s="19">
        <v>15</v>
      </c>
      <c r="O4" s="19">
        <v>23</v>
      </c>
      <c r="P4" s="19">
        <v>18</v>
      </c>
      <c r="Q4" s="19">
        <v>20</v>
      </c>
      <c r="R4" s="20"/>
      <c r="S4" s="21">
        <f>SUM(N4:R4)</f>
        <v>76</v>
      </c>
      <c r="T4" s="22">
        <v>375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104</v>
      </c>
      <c r="K5" s="16" t="str">
        <f>+C33</f>
        <v>Dallas Diamonds</v>
      </c>
      <c r="L5" s="17"/>
      <c r="M5" s="18"/>
      <c r="N5" s="19">
        <v>33</v>
      </c>
      <c r="O5" s="19">
        <v>27</v>
      </c>
      <c r="P5" s="19">
        <v>32</v>
      </c>
      <c r="Q5" s="19">
        <v>22</v>
      </c>
      <c r="R5" s="20"/>
      <c r="S5" s="21">
        <f>SUM(N5:R5)</f>
        <v>114</v>
      </c>
      <c r="T5" s="22">
        <v>375</v>
      </c>
      <c r="U5" s="1"/>
      <c r="V5" s="1"/>
      <c r="W5" s="1"/>
    </row>
    <row r="6" spans="1:28" x14ac:dyDescent="0.3">
      <c r="C6" s="23">
        <v>973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101</v>
      </c>
      <c r="D7" s="7" t="s">
        <v>8</v>
      </c>
      <c r="G7" s="1"/>
      <c r="S7" s="1"/>
      <c r="T7" s="25" t="s">
        <v>9</v>
      </c>
      <c r="U7" s="1"/>
      <c r="V7" s="26">
        <v>375</v>
      </c>
      <c r="W7" s="1"/>
    </row>
    <row r="8" spans="1:28" x14ac:dyDescent="0.3">
      <c r="B8" s="1"/>
      <c r="C8" s="24" t="s">
        <v>102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3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50</v>
      </c>
      <c r="E13" s="27">
        <v>30</v>
      </c>
      <c r="F13" s="27">
        <v>2</v>
      </c>
      <c r="G13" s="27">
        <v>7</v>
      </c>
      <c r="H13" s="27"/>
      <c r="I13" s="27"/>
      <c r="J13" s="27">
        <v>5</v>
      </c>
      <c r="K13" s="27">
        <v>10</v>
      </c>
      <c r="L13" s="27">
        <v>2</v>
      </c>
      <c r="M13" s="27">
        <v>8</v>
      </c>
      <c r="N13" s="27">
        <f>SUM(L13:M13)</f>
        <v>10</v>
      </c>
      <c r="O13" s="27">
        <v>1</v>
      </c>
      <c r="P13" s="39">
        <v>4</v>
      </c>
      <c r="Q13" s="27">
        <v>0</v>
      </c>
      <c r="R13" s="27">
        <v>3</v>
      </c>
      <c r="S13" s="27">
        <v>2</v>
      </c>
      <c r="T13" s="27">
        <f>+(F13*2)+J13</f>
        <v>9</v>
      </c>
      <c r="U13" s="40">
        <f>IFERROR(((T13+Q13+N13-R13)+(O13*2))/E13,"")</f>
        <v>0.6</v>
      </c>
      <c r="V13" s="22">
        <v>375</v>
      </c>
      <c r="W13" s="22" t="s">
        <v>86</v>
      </c>
      <c r="X13" s="22" t="s">
        <v>82</v>
      </c>
      <c r="Y13" s="74">
        <v>973</v>
      </c>
      <c r="Z13" s="41"/>
      <c r="AA13" s="1" t="s">
        <v>83</v>
      </c>
      <c r="AB13" s="28" t="s">
        <v>105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40</v>
      </c>
      <c r="E14" s="27">
        <v>36</v>
      </c>
      <c r="F14" s="27">
        <v>2</v>
      </c>
      <c r="G14" s="27">
        <v>6</v>
      </c>
      <c r="H14" s="27"/>
      <c r="I14" s="27"/>
      <c r="J14" s="27">
        <v>5</v>
      </c>
      <c r="K14" s="27">
        <v>7</v>
      </c>
      <c r="L14" s="27">
        <v>6</v>
      </c>
      <c r="M14" s="27">
        <v>8</v>
      </c>
      <c r="N14" s="27">
        <f t="shared" ref="N14:N19" si="0">SUM(L14:M14)</f>
        <v>14</v>
      </c>
      <c r="O14" s="39">
        <v>3</v>
      </c>
      <c r="P14" s="39">
        <v>4</v>
      </c>
      <c r="Q14" s="39">
        <v>0</v>
      </c>
      <c r="R14" s="39">
        <v>4</v>
      </c>
      <c r="S14" s="39">
        <v>3</v>
      </c>
      <c r="T14" s="27">
        <f t="shared" ref="T14:T23" si="1">+(F14*2)+J14</f>
        <v>9</v>
      </c>
      <c r="U14" s="40">
        <f t="shared" ref="U14:U23" si="2">IFERROR(((T14+Q14+N14-R14)+(O14*2))/E14,"")</f>
        <v>0.69444444444444442</v>
      </c>
      <c r="V14" s="22">
        <v>375</v>
      </c>
      <c r="W14" s="22" t="s">
        <v>86</v>
      </c>
      <c r="X14" s="22" t="s">
        <v>82</v>
      </c>
      <c r="Y14" s="74">
        <v>973</v>
      </c>
      <c r="Z14" s="41"/>
      <c r="AA14" s="1" t="s">
        <v>83</v>
      </c>
      <c r="AB14" s="28" t="s">
        <v>105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32</v>
      </c>
      <c r="E15" s="27">
        <v>9</v>
      </c>
      <c r="F15" s="27">
        <v>0</v>
      </c>
      <c r="G15" s="27">
        <v>0</v>
      </c>
      <c r="H15" s="27"/>
      <c r="I15" s="27"/>
      <c r="J15" s="27">
        <v>1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2</v>
      </c>
      <c r="Q15" s="39">
        <v>0</v>
      </c>
      <c r="R15" s="39">
        <v>1</v>
      </c>
      <c r="S15" s="39">
        <v>1</v>
      </c>
      <c r="T15" s="27">
        <f t="shared" si="1"/>
        <v>1</v>
      </c>
      <c r="U15" s="40">
        <f t="shared" si="2"/>
        <v>0.22222222222222221</v>
      </c>
      <c r="V15" s="22">
        <v>375</v>
      </c>
      <c r="W15" s="22" t="s">
        <v>86</v>
      </c>
      <c r="X15" s="22" t="s">
        <v>82</v>
      </c>
      <c r="Y15" s="74">
        <v>973</v>
      </c>
      <c r="Z15" s="41"/>
      <c r="AA15" s="1" t="s">
        <v>83</v>
      </c>
      <c r="AB15" s="28" t="s">
        <v>105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43</v>
      </c>
      <c r="E16" s="27">
        <v>29</v>
      </c>
      <c r="F16" s="27">
        <v>8</v>
      </c>
      <c r="G16" s="27">
        <v>18</v>
      </c>
      <c r="H16" s="27"/>
      <c r="I16" s="27"/>
      <c r="J16" s="27">
        <v>3</v>
      </c>
      <c r="K16" s="27">
        <v>4</v>
      </c>
      <c r="L16" s="27">
        <v>4</v>
      </c>
      <c r="M16" s="27">
        <v>4</v>
      </c>
      <c r="N16" s="27">
        <f t="shared" si="0"/>
        <v>8</v>
      </c>
      <c r="O16" s="39">
        <v>1</v>
      </c>
      <c r="P16" s="39">
        <v>4</v>
      </c>
      <c r="Q16" s="39">
        <v>0</v>
      </c>
      <c r="R16" s="39">
        <v>0</v>
      </c>
      <c r="S16" s="39">
        <v>0</v>
      </c>
      <c r="T16" s="27">
        <f t="shared" si="1"/>
        <v>19</v>
      </c>
      <c r="U16" s="40">
        <f t="shared" si="2"/>
        <v>1</v>
      </c>
      <c r="V16" s="22">
        <v>375</v>
      </c>
      <c r="W16" s="22" t="s">
        <v>86</v>
      </c>
      <c r="X16" s="22" t="s">
        <v>82</v>
      </c>
      <c r="Y16" s="74">
        <v>973</v>
      </c>
      <c r="Z16" s="41"/>
      <c r="AA16" s="1" t="s">
        <v>83</v>
      </c>
      <c r="AB16" s="28" t="s">
        <v>105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10</v>
      </c>
      <c r="E17" s="27">
        <v>7</v>
      </c>
      <c r="F17" s="27">
        <v>0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2</v>
      </c>
      <c r="S17" s="39">
        <v>0</v>
      </c>
      <c r="T17" s="27">
        <f t="shared" si="1"/>
        <v>0</v>
      </c>
      <c r="U17" s="90">
        <f t="shared" si="2"/>
        <v>-0.2857142857142857</v>
      </c>
      <c r="V17" s="22">
        <v>375</v>
      </c>
      <c r="W17" s="22" t="s">
        <v>86</v>
      </c>
      <c r="X17" s="22" t="s">
        <v>82</v>
      </c>
      <c r="Y17" s="74">
        <v>973</v>
      </c>
      <c r="Z17" s="41"/>
      <c r="AA17" s="1" t="s">
        <v>83</v>
      </c>
      <c r="AB17" s="28" t="s">
        <v>105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13</v>
      </c>
      <c r="E18" s="27">
        <v>20</v>
      </c>
      <c r="F18" s="27">
        <v>1</v>
      </c>
      <c r="G18" s="27">
        <v>8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3</v>
      </c>
      <c r="P18" s="39">
        <v>0</v>
      </c>
      <c r="Q18" s="39">
        <v>0</v>
      </c>
      <c r="R18" s="39">
        <v>2</v>
      </c>
      <c r="S18" s="39">
        <v>0</v>
      </c>
      <c r="T18" s="27">
        <f t="shared" si="1"/>
        <v>2</v>
      </c>
      <c r="U18" s="40">
        <f t="shared" si="2"/>
        <v>0.4</v>
      </c>
      <c r="V18" s="22">
        <v>375</v>
      </c>
      <c r="W18" s="22" t="s">
        <v>86</v>
      </c>
      <c r="X18" s="22" t="s">
        <v>82</v>
      </c>
      <c r="Y18" s="74">
        <v>973</v>
      </c>
      <c r="Z18" s="41"/>
      <c r="AA18" s="1" t="s">
        <v>83</v>
      </c>
      <c r="AB18" s="28" t="s">
        <v>105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33</v>
      </c>
      <c r="E19" s="27">
        <v>34</v>
      </c>
      <c r="F19" s="27">
        <v>7</v>
      </c>
      <c r="G19" s="27">
        <v>15</v>
      </c>
      <c r="H19" s="27">
        <v>0</v>
      </c>
      <c r="I19" s="27">
        <v>1</v>
      </c>
      <c r="J19" s="27">
        <v>3</v>
      </c>
      <c r="K19" s="27">
        <v>4</v>
      </c>
      <c r="L19" s="27">
        <v>0</v>
      </c>
      <c r="M19" s="27">
        <v>8</v>
      </c>
      <c r="N19" s="27">
        <f t="shared" si="0"/>
        <v>8</v>
      </c>
      <c r="O19" s="39">
        <v>2</v>
      </c>
      <c r="P19" s="39">
        <v>5</v>
      </c>
      <c r="Q19" s="39">
        <v>1</v>
      </c>
      <c r="R19" s="39">
        <v>2</v>
      </c>
      <c r="S19" s="39">
        <v>0</v>
      </c>
      <c r="T19" s="27">
        <f t="shared" si="1"/>
        <v>17</v>
      </c>
      <c r="U19" s="40">
        <f t="shared" si="2"/>
        <v>0.82352941176470584</v>
      </c>
      <c r="V19" s="22">
        <v>375</v>
      </c>
      <c r="W19" s="22" t="s">
        <v>86</v>
      </c>
      <c r="X19" s="22" t="s">
        <v>82</v>
      </c>
      <c r="Y19" s="74">
        <v>973</v>
      </c>
      <c r="Z19" s="41"/>
      <c r="AA19" s="1" t="s">
        <v>83</v>
      </c>
      <c r="AB19" s="28" t="s">
        <v>105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11</v>
      </c>
      <c r="E20" s="27">
        <v>19</v>
      </c>
      <c r="F20" s="27">
        <v>1</v>
      </c>
      <c r="G20" s="27">
        <v>6</v>
      </c>
      <c r="H20" s="27"/>
      <c r="I20" s="27"/>
      <c r="J20" s="27">
        <v>0</v>
      </c>
      <c r="K20" s="27">
        <v>0</v>
      </c>
      <c r="L20" s="27">
        <v>1</v>
      </c>
      <c r="M20" s="27">
        <v>1</v>
      </c>
      <c r="N20" s="27">
        <f>SUM(L20:M20)</f>
        <v>2</v>
      </c>
      <c r="O20" s="39">
        <v>0</v>
      </c>
      <c r="P20" s="39">
        <v>3</v>
      </c>
      <c r="Q20" s="39">
        <v>0</v>
      </c>
      <c r="R20" s="39">
        <v>2</v>
      </c>
      <c r="S20" s="39">
        <v>0</v>
      </c>
      <c r="T20" s="27">
        <f t="shared" si="1"/>
        <v>2</v>
      </c>
      <c r="U20" s="40">
        <f t="shared" si="2"/>
        <v>0.10526315789473684</v>
      </c>
      <c r="V20" s="22">
        <v>375</v>
      </c>
      <c r="W20" s="22" t="s">
        <v>86</v>
      </c>
      <c r="X20" s="22" t="s">
        <v>82</v>
      </c>
      <c r="Y20" s="74">
        <v>973</v>
      </c>
      <c r="Z20" s="41"/>
      <c r="AA20" s="1" t="s">
        <v>83</v>
      </c>
      <c r="AB20" s="28" t="s">
        <v>105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8</v>
      </c>
      <c r="E21" s="27" t="s">
        <v>395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375</v>
      </c>
      <c r="W21" s="22" t="s">
        <v>86</v>
      </c>
      <c r="X21" s="22" t="s">
        <v>82</v>
      </c>
      <c r="Y21" s="74">
        <v>973</v>
      </c>
      <c r="Z21" s="41"/>
      <c r="AA21" s="1" t="s">
        <v>83</v>
      </c>
      <c r="AB21" s="28" t="s">
        <v>105</v>
      </c>
    </row>
    <row r="22" spans="1:28" x14ac:dyDescent="0.3">
      <c r="A22" s="1" t="s">
        <v>59</v>
      </c>
      <c r="B22" s="1" t="s">
        <v>46</v>
      </c>
      <c r="C22" s="27" t="s">
        <v>58</v>
      </c>
      <c r="D22" s="38">
        <v>22</v>
      </c>
      <c r="E22" s="27">
        <v>32</v>
      </c>
      <c r="F22" s="27">
        <v>4</v>
      </c>
      <c r="G22" s="27">
        <v>9</v>
      </c>
      <c r="H22" s="27"/>
      <c r="I22" s="27"/>
      <c r="J22" s="27">
        <v>3</v>
      </c>
      <c r="K22" s="27">
        <v>4</v>
      </c>
      <c r="L22" s="27">
        <v>0</v>
      </c>
      <c r="M22" s="27">
        <v>2</v>
      </c>
      <c r="N22" s="27">
        <f>SUM(L22:M22)</f>
        <v>2</v>
      </c>
      <c r="O22" s="39">
        <v>3</v>
      </c>
      <c r="P22" s="39">
        <v>5</v>
      </c>
      <c r="Q22" s="39">
        <v>4</v>
      </c>
      <c r="R22" s="39">
        <v>2</v>
      </c>
      <c r="S22" s="39">
        <v>1</v>
      </c>
      <c r="T22" s="27">
        <f t="shared" si="1"/>
        <v>11</v>
      </c>
      <c r="U22" s="40">
        <f t="shared" si="2"/>
        <v>0.65625</v>
      </c>
      <c r="V22" s="22">
        <v>375</v>
      </c>
      <c r="W22" s="22" t="s">
        <v>86</v>
      </c>
      <c r="X22" s="22" t="s">
        <v>82</v>
      </c>
      <c r="Y22" s="74">
        <v>973</v>
      </c>
      <c r="Z22" s="41"/>
      <c r="AA22" s="1" t="s">
        <v>83</v>
      </c>
      <c r="AB22" s="28" t="s">
        <v>105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1</v>
      </c>
      <c r="E23" s="27">
        <v>24</v>
      </c>
      <c r="F23" s="27">
        <v>2</v>
      </c>
      <c r="G23" s="27">
        <v>6</v>
      </c>
      <c r="H23" s="27"/>
      <c r="I23" s="27"/>
      <c r="J23" s="27">
        <v>2</v>
      </c>
      <c r="K23" s="27">
        <v>2</v>
      </c>
      <c r="L23" s="27">
        <v>2</v>
      </c>
      <c r="M23" s="27">
        <v>4</v>
      </c>
      <c r="N23" s="27">
        <f>SUM(L23:M23)</f>
        <v>6</v>
      </c>
      <c r="O23" s="39">
        <v>1</v>
      </c>
      <c r="P23" s="39">
        <v>3</v>
      </c>
      <c r="Q23" s="39">
        <v>0</v>
      </c>
      <c r="R23" s="39">
        <v>3</v>
      </c>
      <c r="S23" s="39">
        <v>0</v>
      </c>
      <c r="T23" s="27">
        <f t="shared" si="1"/>
        <v>6</v>
      </c>
      <c r="U23" s="40">
        <f t="shared" si="2"/>
        <v>0.45833333333333331</v>
      </c>
      <c r="V23" s="22">
        <v>375</v>
      </c>
      <c r="W23" s="22" t="s">
        <v>86</v>
      </c>
      <c r="X23" s="22" t="s">
        <v>82</v>
      </c>
      <c r="Y23" s="74">
        <v>973</v>
      </c>
      <c r="Z23" s="41"/>
      <c r="AA23" s="1" t="s">
        <v>83</v>
      </c>
      <c r="AB23" s="28" t="s">
        <v>105</v>
      </c>
    </row>
    <row r="24" spans="1:28" x14ac:dyDescent="0.3">
      <c r="A24" s="1" t="s">
        <v>59</v>
      </c>
      <c r="B24" s="1" t="s">
        <v>46</v>
      </c>
      <c r="C24" s="55" t="s">
        <v>39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375</v>
      </c>
      <c r="W24" s="22" t="s">
        <v>86</v>
      </c>
      <c r="X24" s="22" t="s">
        <v>82</v>
      </c>
      <c r="Y24" s="74">
        <v>973</v>
      </c>
      <c r="Z24" s="41"/>
      <c r="AA24" s="1" t="s">
        <v>83</v>
      </c>
      <c r="AB24" s="28" t="s">
        <v>105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SUM(E13:E23)</f>
        <v>240</v>
      </c>
      <c r="F25" s="44">
        <f t="shared" si="3"/>
        <v>27</v>
      </c>
      <c r="G25" s="44">
        <f t="shared" si="3"/>
        <v>77</v>
      </c>
      <c r="H25" s="44">
        <f t="shared" si="3"/>
        <v>0</v>
      </c>
      <c r="I25" s="44">
        <f t="shared" si="3"/>
        <v>1</v>
      </c>
      <c r="J25" s="44">
        <f t="shared" si="3"/>
        <v>22</v>
      </c>
      <c r="K25" s="44">
        <f t="shared" si="3"/>
        <v>33</v>
      </c>
      <c r="L25" s="44">
        <f t="shared" si="3"/>
        <v>17</v>
      </c>
      <c r="M25" s="44">
        <f t="shared" si="3"/>
        <v>37</v>
      </c>
      <c r="N25" s="44">
        <f t="shared" si="3"/>
        <v>54</v>
      </c>
      <c r="O25" s="44">
        <f t="shared" si="3"/>
        <v>14</v>
      </c>
      <c r="P25" s="44">
        <f t="shared" si="3"/>
        <v>31</v>
      </c>
      <c r="Q25" s="44">
        <f t="shared" si="3"/>
        <v>5</v>
      </c>
      <c r="R25" s="44">
        <f t="shared" si="3"/>
        <v>21</v>
      </c>
      <c r="S25" s="44">
        <f t="shared" si="3"/>
        <v>7</v>
      </c>
      <c r="T25" s="44">
        <f t="shared" si="3"/>
        <v>76</v>
      </c>
      <c r="U25" s="45">
        <f>((T25+Q25+N25-R25)+(O25*2))/E25</f>
        <v>0.59166666666666667</v>
      </c>
      <c r="V25" s="46">
        <v>375</v>
      </c>
      <c r="W25" s="46" t="s">
        <v>86</v>
      </c>
      <c r="X25" s="46" t="s">
        <v>82</v>
      </c>
      <c r="Y25" s="75">
        <v>973</v>
      </c>
      <c r="Z25" s="61" t="s">
        <v>429</v>
      </c>
      <c r="AA25" s="43" t="s">
        <v>83</v>
      </c>
      <c r="AB25" s="78" t="s">
        <v>105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0.35064935064935066</v>
      </c>
      <c r="H26" s="27"/>
      <c r="I26" s="1"/>
      <c r="J26" s="48" t="s">
        <v>42</v>
      </c>
      <c r="K26" s="50">
        <f>J25/K25</f>
        <v>0.66666666666666663</v>
      </c>
      <c r="L26" s="1"/>
      <c r="M26" s="39" t="s">
        <v>43</v>
      </c>
      <c r="N26" s="51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 t="s">
        <v>110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6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34</v>
      </c>
      <c r="E35" s="27">
        <v>20</v>
      </c>
      <c r="F35" s="27">
        <v>4</v>
      </c>
      <c r="G35" s="27">
        <v>11</v>
      </c>
      <c r="H35" s="27"/>
      <c r="I35" s="27"/>
      <c r="J35" s="27">
        <v>5</v>
      </c>
      <c r="K35" s="27">
        <v>9</v>
      </c>
      <c r="L35" s="27">
        <v>4</v>
      </c>
      <c r="M35" s="27">
        <v>2</v>
      </c>
      <c r="N35" s="27">
        <f>SUM(L35:M35)</f>
        <v>6</v>
      </c>
      <c r="O35" s="27">
        <v>0</v>
      </c>
      <c r="P35" s="39">
        <v>1</v>
      </c>
      <c r="Q35" s="27">
        <v>2</v>
      </c>
      <c r="R35" s="27">
        <v>2</v>
      </c>
      <c r="S35" s="27">
        <v>1</v>
      </c>
      <c r="T35" s="27">
        <f>(H35*3)+((F35-H35)*2)+J35</f>
        <v>13</v>
      </c>
      <c r="U35" s="40">
        <f>IFERROR(((T35+Q35+N35-R35)+(O35*2))/E35,"")</f>
        <v>0.95</v>
      </c>
      <c r="V35" s="22">
        <v>375</v>
      </c>
      <c r="W35" s="22" t="s">
        <v>81</v>
      </c>
      <c r="X35" s="22" t="s">
        <v>87</v>
      </c>
      <c r="Y35" s="74">
        <v>973</v>
      </c>
      <c r="Z35" s="41"/>
      <c r="AA35" s="1" t="s">
        <v>88</v>
      </c>
      <c r="AB35" s="28" t="s">
        <v>106</v>
      </c>
    </row>
    <row r="36" spans="1:28" x14ac:dyDescent="0.3">
      <c r="A36" s="1" t="s">
        <v>46</v>
      </c>
      <c r="B36" s="1" t="s">
        <v>59</v>
      </c>
      <c r="C36" s="27" t="s">
        <v>90</v>
      </c>
      <c r="D36" s="38">
        <v>11</v>
      </c>
      <c r="E36" s="27">
        <v>24</v>
      </c>
      <c r="F36" s="27">
        <v>6</v>
      </c>
      <c r="G36" s="27">
        <v>15</v>
      </c>
      <c r="H36" s="27"/>
      <c r="I36" s="27"/>
      <c r="J36" s="27">
        <v>3</v>
      </c>
      <c r="K36" s="27">
        <v>3</v>
      </c>
      <c r="L36" s="27">
        <v>5</v>
      </c>
      <c r="M36" s="27">
        <v>3</v>
      </c>
      <c r="N36" s="27">
        <f t="shared" ref="N36:N41" si="4">SUM(L36:M36)</f>
        <v>8</v>
      </c>
      <c r="O36" s="39">
        <v>1</v>
      </c>
      <c r="P36" s="39">
        <v>2</v>
      </c>
      <c r="Q36" s="39">
        <v>2</v>
      </c>
      <c r="R36" s="39">
        <v>0</v>
      </c>
      <c r="S36" s="39">
        <v>0</v>
      </c>
      <c r="T36" s="39">
        <f t="shared" ref="T36:T41" si="5">(H36*3)+((F36-H36)*2)+J36</f>
        <v>15</v>
      </c>
      <c r="U36" s="40">
        <f t="shared" ref="U36:U46" si="6">IFERROR(((T36+Q36+N36-R36)+(O36*2))/E36,"")</f>
        <v>1.125</v>
      </c>
      <c r="V36" s="22">
        <v>375</v>
      </c>
      <c r="W36" s="22" t="s">
        <v>81</v>
      </c>
      <c r="X36" s="22" t="s">
        <v>87</v>
      </c>
      <c r="Y36" s="74">
        <v>973</v>
      </c>
      <c r="Z36" s="41"/>
      <c r="AA36" s="1" t="s">
        <v>88</v>
      </c>
      <c r="AB36" s="28" t="s">
        <v>106</v>
      </c>
    </row>
    <row r="37" spans="1:28" x14ac:dyDescent="0.3">
      <c r="A37" s="1" t="s">
        <v>46</v>
      </c>
      <c r="B37" s="1" t="s">
        <v>59</v>
      </c>
      <c r="C37" s="27" t="s">
        <v>91</v>
      </c>
      <c r="D37" s="38">
        <v>22</v>
      </c>
      <c r="E37" s="27">
        <v>23</v>
      </c>
      <c r="F37" s="27">
        <v>3</v>
      </c>
      <c r="G37" s="27">
        <v>8</v>
      </c>
      <c r="H37" s="27"/>
      <c r="I37" s="27"/>
      <c r="J37" s="27">
        <v>2</v>
      </c>
      <c r="K37" s="27">
        <v>2</v>
      </c>
      <c r="L37" s="27">
        <v>1</v>
      </c>
      <c r="M37" s="27">
        <v>2</v>
      </c>
      <c r="N37" s="27">
        <f t="shared" si="4"/>
        <v>3</v>
      </c>
      <c r="O37" s="39">
        <v>2</v>
      </c>
      <c r="P37" s="39">
        <v>3</v>
      </c>
      <c r="Q37" s="39">
        <v>6</v>
      </c>
      <c r="R37" s="39">
        <v>1</v>
      </c>
      <c r="S37" s="39">
        <v>0</v>
      </c>
      <c r="T37" s="39">
        <f t="shared" si="5"/>
        <v>8</v>
      </c>
      <c r="U37" s="40">
        <f t="shared" si="6"/>
        <v>0.86956521739130432</v>
      </c>
      <c r="V37" s="22">
        <v>375</v>
      </c>
      <c r="W37" s="22" t="s">
        <v>81</v>
      </c>
      <c r="X37" s="22" t="s">
        <v>87</v>
      </c>
      <c r="Y37" s="74">
        <v>973</v>
      </c>
      <c r="Z37" s="41"/>
      <c r="AA37" s="1" t="s">
        <v>88</v>
      </c>
      <c r="AB37" s="28" t="s">
        <v>106</v>
      </c>
    </row>
    <row r="38" spans="1:28" x14ac:dyDescent="0.3">
      <c r="A38" s="1" t="s">
        <v>46</v>
      </c>
      <c r="B38" s="1" t="s">
        <v>59</v>
      </c>
      <c r="C38" s="27" t="s">
        <v>92</v>
      </c>
      <c r="D38" s="38">
        <v>20</v>
      </c>
      <c r="E38" s="27">
        <v>17</v>
      </c>
      <c r="F38" s="27">
        <v>0</v>
      </c>
      <c r="G38" s="27">
        <v>5</v>
      </c>
      <c r="H38" s="27"/>
      <c r="I38" s="27"/>
      <c r="J38" s="27">
        <v>0</v>
      </c>
      <c r="K38" s="27">
        <v>0</v>
      </c>
      <c r="L38" s="27">
        <v>2</v>
      </c>
      <c r="M38" s="27">
        <v>4</v>
      </c>
      <c r="N38" s="27">
        <f t="shared" si="4"/>
        <v>6</v>
      </c>
      <c r="O38" s="39">
        <v>0</v>
      </c>
      <c r="P38" s="39">
        <v>2</v>
      </c>
      <c r="Q38" s="39">
        <v>1</v>
      </c>
      <c r="R38" s="39">
        <v>1</v>
      </c>
      <c r="S38" s="39">
        <v>0</v>
      </c>
      <c r="T38" s="39">
        <f t="shared" si="5"/>
        <v>0</v>
      </c>
      <c r="U38" s="40">
        <f t="shared" si="6"/>
        <v>0.35294117647058826</v>
      </c>
      <c r="V38" s="22">
        <v>375</v>
      </c>
      <c r="W38" s="22" t="s">
        <v>81</v>
      </c>
      <c r="X38" s="22" t="s">
        <v>87</v>
      </c>
      <c r="Y38" s="74">
        <v>973</v>
      </c>
      <c r="Z38" s="41"/>
      <c r="AA38" s="1" t="s">
        <v>88</v>
      </c>
      <c r="AB38" s="28" t="s">
        <v>106</v>
      </c>
    </row>
    <row r="39" spans="1:28" x14ac:dyDescent="0.3">
      <c r="A39" s="1" t="s">
        <v>46</v>
      </c>
      <c r="B39" s="1" t="s">
        <v>59</v>
      </c>
      <c r="C39" s="27" t="s">
        <v>107</v>
      </c>
      <c r="D39" s="38">
        <v>32</v>
      </c>
      <c r="E39" s="27">
        <v>13</v>
      </c>
      <c r="F39" s="27">
        <v>2</v>
      </c>
      <c r="G39" s="27">
        <v>4</v>
      </c>
      <c r="H39" s="27"/>
      <c r="I39" s="27"/>
      <c r="J39" s="27">
        <v>1</v>
      </c>
      <c r="K39" s="27">
        <v>2</v>
      </c>
      <c r="L39" s="27">
        <v>1</v>
      </c>
      <c r="M39" s="27">
        <v>1</v>
      </c>
      <c r="N39" s="27">
        <f t="shared" si="4"/>
        <v>2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39">
        <f t="shared" si="5"/>
        <v>5</v>
      </c>
      <c r="U39" s="40">
        <f t="shared" si="6"/>
        <v>0.46153846153846156</v>
      </c>
      <c r="V39" s="22">
        <v>375</v>
      </c>
      <c r="W39" s="22" t="s">
        <v>81</v>
      </c>
      <c r="X39" s="22" t="s">
        <v>87</v>
      </c>
      <c r="Y39" s="74">
        <v>973</v>
      </c>
      <c r="Z39" s="41"/>
      <c r="AA39" s="1" t="s">
        <v>88</v>
      </c>
      <c r="AB39" s="28" t="s">
        <v>106</v>
      </c>
    </row>
    <row r="40" spans="1:28" x14ac:dyDescent="0.3">
      <c r="A40" s="1" t="s">
        <v>46</v>
      </c>
      <c r="B40" s="1" t="s">
        <v>59</v>
      </c>
      <c r="C40" s="27" t="s">
        <v>108</v>
      </c>
      <c r="D40" s="38">
        <v>42</v>
      </c>
      <c r="E40" s="27">
        <v>20</v>
      </c>
      <c r="F40" s="27">
        <v>7</v>
      </c>
      <c r="G40" s="27">
        <v>17</v>
      </c>
      <c r="H40" s="27"/>
      <c r="I40" s="27"/>
      <c r="J40" s="27">
        <v>3</v>
      </c>
      <c r="K40" s="27">
        <v>4</v>
      </c>
      <c r="L40" s="27">
        <v>4</v>
      </c>
      <c r="M40" s="27">
        <v>0</v>
      </c>
      <c r="N40" s="27">
        <f t="shared" si="4"/>
        <v>4</v>
      </c>
      <c r="O40" s="39">
        <v>0</v>
      </c>
      <c r="P40" s="39">
        <v>5</v>
      </c>
      <c r="Q40" s="39">
        <v>0</v>
      </c>
      <c r="R40" s="39">
        <v>1</v>
      </c>
      <c r="S40" s="39">
        <v>0</v>
      </c>
      <c r="T40" s="39">
        <f t="shared" si="5"/>
        <v>17</v>
      </c>
      <c r="U40" s="40">
        <f t="shared" si="6"/>
        <v>1</v>
      </c>
      <c r="V40" s="22">
        <v>375</v>
      </c>
      <c r="W40" s="22" t="s">
        <v>81</v>
      </c>
      <c r="X40" s="22" t="s">
        <v>87</v>
      </c>
      <c r="Y40" s="74">
        <v>973</v>
      </c>
      <c r="Z40" s="41"/>
      <c r="AA40" s="1" t="s">
        <v>88</v>
      </c>
      <c r="AB40" s="28" t="s">
        <v>106</v>
      </c>
    </row>
    <row r="41" spans="1:28" x14ac:dyDescent="0.3">
      <c r="A41" s="1" t="s">
        <v>46</v>
      </c>
      <c r="B41" s="1" t="s">
        <v>59</v>
      </c>
      <c r="C41" s="27" t="s">
        <v>93</v>
      </c>
      <c r="D41" s="38">
        <v>15</v>
      </c>
      <c r="E41" s="27">
        <v>25</v>
      </c>
      <c r="F41" s="27">
        <v>3</v>
      </c>
      <c r="G41" s="27">
        <v>7</v>
      </c>
      <c r="H41" s="27"/>
      <c r="I41" s="27"/>
      <c r="J41" s="27">
        <v>4</v>
      </c>
      <c r="K41" s="27">
        <v>6</v>
      </c>
      <c r="L41" s="27">
        <v>2</v>
      </c>
      <c r="M41" s="27">
        <v>4</v>
      </c>
      <c r="N41" s="27">
        <f t="shared" si="4"/>
        <v>6</v>
      </c>
      <c r="O41" s="39">
        <v>5</v>
      </c>
      <c r="P41" s="39">
        <v>0</v>
      </c>
      <c r="Q41" s="39">
        <v>3</v>
      </c>
      <c r="R41" s="39">
        <v>2</v>
      </c>
      <c r="S41" s="39">
        <v>0</v>
      </c>
      <c r="T41" s="39">
        <f t="shared" si="5"/>
        <v>10</v>
      </c>
      <c r="U41" s="40">
        <f t="shared" si="6"/>
        <v>1.08</v>
      </c>
      <c r="V41" s="22">
        <v>375</v>
      </c>
      <c r="W41" s="22" t="s">
        <v>81</v>
      </c>
      <c r="X41" s="22" t="s">
        <v>87</v>
      </c>
      <c r="Y41" s="74">
        <v>973</v>
      </c>
      <c r="Z41" s="41"/>
      <c r="AA41" s="1" t="s">
        <v>88</v>
      </c>
      <c r="AB41" s="28" t="s">
        <v>106</v>
      </c>
    </row>
    <row r="42" spans="1:28" x14ac:dyDescent="0.3">
      <c r="A42" s="1" t="s">
        <v>46</v>
      </c>
      <c r="B42" s="1" t="s">
        <v>59</v>
      </c>
      <c r="C42" s="27" t="s">
        <v>109</v>
      </c>
      <c r="D42" s="38">
        <v>10</v>
      </c>
      <c r="E42" s="27">
        <v>36</v>
      </c>
      <c r="F42" s="27">
        <v>6</v>
      </c>
      <c r="G42" s="27">
        <v>17</v>
      </c>
      <c r="H42" s="27"/>
      <c r="I42" s="27"/>
      <c r="J42" s="27">
        <v>5</v>
      </c>
      <c r="K42" s="27">
        <v>5</v>
      </c>
      <c r="L42" s="27">
        <v>2</v>
      </c>
      <c r="M42" s="27">
        <v>8</v>
      </c>
      <c r="N42" s="27">
        <f>SUM(L42:M42)</f>
        <v>10</v>
      </c>
      <c r="O42" s="39">
        <v>5</v>
      </c>
      <c r="P42" s="39">
        <v>1</v>
      </c>
      <c r="Q42" s="39">
        <v>1</v>
      </c>
      <c r="R42" s="39">
        <v>5</v>
      </c>
      <c r="S42" s="39">
        <v>0</v>
      </c>
      <c r="T42" s="39">
        <f>(H42*3)+((F42-H42)*2)+J42</f>
        <v>17</v>
      </c>
      <c r="U42" s="40">
        <f t="shared" si="6"/>
        <v>0.91666666666666663</v>
      </c>
      <c r="V42" s="22">
        <v>375</v>
      </c>
      <c r="W42" s="22" t="s">
        <v>81</v>
      </c>
      <c r="X42" s="22" t="s">
        <v>87</v>
      </c>
      <c r="Y42" s="74">
        <v>973</v>
      </c>
      <c r="Z42" s="41"/>
      <c r="AA42" s="1" t="s">
        <v>88</v>
      </c>
      <c r="AB42" s="28" t="s">
        <v>106</v>
      </c>
    </row>
    <row r="43" spans="1:28" x14ac:dyDescent="0.3">
      <c r="A43" s="1" t="s">
        <v>46</v>
      </c>
      <c r="B43" s="1" t="s">
        <v>59</v>
      </c>
      <c r="C43" s="27" t="s">
        <v>94</v>
      </c>
      <c r="D43" s="38">
        <v>33</v>
      </c>
      <c r="E43" s="27">
        <v>11</v>
      </c>
      <c r="F43" s="27">
        <v>0</v>
      </c>
      <c r="G43" s="27">
        <v>2</v>
      </c>
      <c r="H43" s="27"/>
      <c r="I43" s="27"/>
      <c r="J43" s="27">
        <v>4</v>
      </c>
      <c r="K43" s="27">
        <v>5</v>
      </c>
      <c r="L43" s="27">
        <v>3</v>
      </c>
      <c r="M43" s="27">
        <v>0</v>
      </c>
      <c r="N43" s="27">
        <f>SUM(L43:M43)</f>
        <v>3</v>
      </c>
      <c r="O43" s="39">
        <v>0</v>
      </c>
      <c r="P43" s="39">
        <v>2</v>
      </c>
      <c r="Q43" s="39">
        <v>0</v>
      </c>
      <c r="R43" s="39">
        <v>1</v>
      </c>
      <c r="S43" s="39">
        <v>0</v>
      </c>
      <c r="T43" s="39">
        <f>(H43*3)+((F43-H43)*2)+J43</f>
        <v>4</v>
      </c>
      <c r="U43" s="40">
        <f t="shared" si="6"/>
        <v>0.54545454545454541</v>
      </c>
      <c r="V43" s="22">
        <v>375</v>
      </c>
      <c r="W43" s="22" t="s">
        <v>81</v>
      </c>
      <c r="X43" s="22" t="s">
        <v>87</v>
      </c>
      <c r="Y43" s="74">
        <v>973</v>
      </c>
      <c r="Z43" s="41"/>
      <c r="AA43" s="1" t="s">
        <v>88</v>
      </c>
      <c r="AB43" s="28" t="s">
        <v>106</v>
      </c>
    </row>
    <row r="44" spans="1:28" x14ac:dyDescent="0.3">
      <c r="A44" s="1" t="s">
        <v>46</v>
      </c>
      <c r="B44" s="1" t="s">
        <v>59</v>
      </c>
      <c r="C44" s="27" t="s">
        <v>95</v>
      </c>
      <c r="D44" s="38">
        <v>24</v>
      </c>
      <c r="E44" s="27">
        <v>21</v>
      </c>
      <c r="F44" s="27">
        <v>4</v>
      </c>
      <c r="G44" s="27">
        <v>8</v>
      </c>
      <c r="H44" s="27"/>
      <c r="I44" s="27"/>
      <c r="J44" s="27">
        <v>4</v>
      </c>
      <c r="K44" s="27">
        <v>4</v>
      </c>
      <c r="L44" s="27">
        <v>1</v>
      </c>
      <c r="M44" s="27">
        <v>3</v>
      </c>
      <c r="N44" s="27">
        <f>SUM(L44:M44)</f>
        <v>4</v>
      </c>
      <c r="O44" s="39">
        <v>3</v>
      </c>
      <c r="P44" s="39">
        <v>3</v>
      </c>
      <c r="Q44" s="39">
        <v>0</v>
      </c>
      <c r="R44" s="39">
        <v>1</v>
      </c>
      <c r="S44" s="39">
        <v>0</v>
      </c>
      <c r="T44" s="39">
        <f>(H44*3)+((F44-H44)*2)+J44</f>
        <v>12</v>
      </c>
      <c r="U44" s="40">
        <f t="shared" si="6"/>
        <v>1</v>
      </c>
      <c r="V44" s="22">
        <v>375</v>
      </c>
      <c r="W44" s="22" t="s">
        <v>81</v>
      </c>
      <c r="X44" s="22" t="s">
        <v>87</v>
      </c>
      <c r="Y44" s="74">
        <v>973</v>
      </c>
      <c r="Z44" s="41"/>
      <c r="AA44" s="1" t="s">
        <v>88</v>
      </c>
      <c r="AB44" s="28" t="s">
        <v>106</v>
      </c>
    </row>
    <row r="45" spans="1:28" x14ac:dyDescent="0.3">
      <c r="A45" s="1" t="s">
        <v>46</v>
      </c>
      <c r="B45" s="1" t="s">
        <v>59</v>
      </c>
      <c r="C45" s="27" t="s">
        <v>96</v>
      </c>
      <c r="D45" s="38">
        <v>35</v>
      </c>
      <c r="E45" s="27">
        <v>15</v>
      </c>
      <c r="F45" s="27">
        <v>2</v>
      </c>
      <c r="G45" s="27">
        <v>3</v>
      </c>
      <c r="H45" s="27"/>
      <c r="I45" s="27"/>
      <c r="J45" s="27">
        <v>0</v>
      </c>
      <c r="K45" s="27">
        <v>0</v>
      </c>
      <c r="L45" s="27">
        <v>2</v>
      </c>
      <c r="M45" s="27">
        <v>2</v>
      </c>
      <c r="N45" s="27">
        <f>SUM(L45:M45)</f>
        <v>4</v>
      </c>
      <c r="O45" s="39">
        <v>1</v>
      </c>
      <c r="P45" s="39">
        <v>2</v>
      </c>
      <c r="Q45" s="39">
        <v>0</v>
      </c>
      <c r="R45" s="39">
        <v>0</v>
      </c>
      <c r="S45" s="39">
        <v>1</v>
      </c>
      <c r="T45" s="39">
        <f>(H45*3)+((F45-H45)*2)+J45</f>
        <v>4</v>
      </c>
      <c r="U45" s="40">
        <f t="shared" si="6"/>
        <v>0.66666666666666663</v>
      </c>
      <c r="V45" s="22">
        <v>375</v>
      </c>
      <c r="W45" s="22" t="s">
        <v>81</v>
      </c>
      <c r="X45" s="22" t="s">
        <v>87</v>
      </c>
      <c r="Y45" s="74">
        <v>973</v>
      </c>
      <c r="Z45" s="41"/>
      <c r="AA45" s="1" t="s">
        <v>88</v>
      </c>
      <c r="AB45" s="28" t="s">
        <v>106</v>
      </c>
    </row>
    <row r="46" spans="1:28" x14ac:dyDescent="0.3">
      <c r="A46" s="1" t="s">
        <v>46</v>
      </c>
      <c r="B46" s="1" t="s">
        <v>59</v>
      </c>
      <c r="C46" s="27" t="s">
        <v>97</v>
      </c>
      <c r="D46" s="38">
        <v>40</v>
      </c>
      <c r="E46" s="27">
        <v>15</v>
      </c>
      <c r="F46" s="27">
        <v>2</v>
      </c>
      <c r="G46" s="27">
        <v>3</v>
      </c>
      <c r="H46" s="27"/>
      <c r="I46" s="27"/>
      <c r="J46" s="27">
        <v>5</v>
      </c>
      <c r="K46" s="27">
        <v>7</v>
      </c>
      <c r="L46" s="27">
        <v>2</v>
      </c>
      <c r="M46" s="27">
        <v>1</v>
      </c>
      <c r="N46" s="27">
        <f>SUM(L46:M46)</f>
        <v>3</v>
      </c>
      <c r="O46" s="39">
        <v>1</v>
      </c>
      <c r="P46" s="39">
        <v>2</v>
      </c>
      <c r="Q46" s="39">
        <v>0</v>
      </c>
      <c r="R46" s="39">
        <v>2</v>
      </c>
      <c r="S46" s="39">
        <v>1</v>
      </c>
      <c r="T46" s="39">
        <f>(H46*3)+((F46-H46)*2)+J46</f>
        <v>9</v>
      </c>
      <c r="U46" s="40">
        <f t="shared" si="6"/>
        <v>0.8</v>
      </c>
      <c r="V46" s="22">
        <v>375</v>
      </c>
      <c r="W46" s="22" t="s">
        <v>81</v>
      </c>
      <c r="X46" s="22" t="s">
        <v>87</v>
      </c>
      <c r="Y46" s="74">
        <v>973</v>
      </c>
      <c r="Z46" s="41"/>
      <c r="AA46" s="1" t="s">
        <v>88</v>
      </c>
      <c r="AB46" s="28" t="s">
        <v>106</v>
      </c>
    </row>
    <row r="47" spans="1:28" x14ac:dyDescent="0.3">
      <c r="A47" s="43" t="s">
        <v>46</v>
      </c>
      <c r="B47" s="43" t="s">
        <v>59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39</v>
      </c>
      <c r="G47" s="44">
        <f t="shared" si="7"/>
        <v>100</v>
      </c>
      <c r="H47" s="44">
        <f t="shared" si="7"/>
        <v>0</v>
      </c>
      <c r="I47" s="44">
        <f t="shared" si="7"/>
        <v>0</v>
      </c>
      <c r="J47" s="44">
        <f t="shared" si="7"/>
        <v>36</v>
      </c>
      <c r="K47" s="44">
        <f t="shared" si="7"/>
        <v>47</v>
      </c>
      <c r="L47" s="44">
        <f t="shared" si="7"/>
        <v>29</v>
      </c>
      <c r="M47" s="44">
        <f t="shared" si="7"/>
        <v>30</v>
      </c>
      <c r="N47" s="44">
        <f t="shared" si="7"/>
        <v>59</v>
      </c>
      <c r="O47" s="44">
        <f t="shared" si="7"/>
        <v>18</v>
      </c>
      <c r="P47" s="44">
        <f t="shared" si="7"/>
        <v>24</v>
      </c>
      <c r="Q47" s="44">
        <f t="shared" si="7"/>
        <v>15</v>
      </c>
      <c r="R47" s="44">
        <f t="shared" si="7"/>
        <v>17</v>
      </c>
      <c r="S47" s="44">
        <f t="shared" si="7"/>
        <v>3</v>
      </c>
      <c r="T47" s="44">
        <f t="shared" si="7"/>
        <v>114</v>
      </c>
      <c r="U47" s="45">
        <f>((T47+Q47+N47-R47)+(O47*2))/E47</f>
        <v>0.86250000000000004</v>
      </c>
      <c r="V47" s="46">
        <v>375</v>
      </c>
      <c r="W47" s="46" t="s">
        <v>81</v>
      </c>
      <c r="X47" s="46" t="s">
        <v>87</v>
      </c>
      <c r="Y47" s="75">
        <v>973</v>
      </c>
      <c r="Z47" s="47"/>
      <c r="AA47" s="43" t="s">
        <v>88</v>
      </c>
      <c r="AB47" s="78" t="s">
        <v>106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0.39</v>
      </c>
      <c r="H48" s="27"/>
      <c r="I48" s="1"/>
      <c r="J48" s="48" t="s">
        <v>42</v>
      </c>
      <c r="K48" s="50">
        <f>J47/K47</f>
        <v>0.76595744680851063</v>
      </c>
      <c r="L48" s="1"/>
      <c r="M48" s="39" t="s">
        <v>43</v>
      </c>
      <c r="N48" s="51">
        <v>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Pre @ Chic</vt:lpstr>
      <vt:lpstr>Pre @ Chic2</vt:lpstr>
      <vt:lpstr>Pre @ Minn</vt:lpstr>
      <vt:lpstr>Pre vs Dall</vt:lpstr>
      <vt:lpstr>Pre vs Dall 2</vt:lpstr>
      <vt:lpstr>1 vs Dall</vt:lpstr>
      <vt:lpstr>2 @NJ</vt:lpstr>
      <vt:lpstr>3 @NO</vt:lpstr>
      <vt:lpstr>4 @Dall</vt:lpstr>
      <vt:lpstr>5 vs Dall</vt:lpstr>
      <vt:lpstr>6 vs Minn</vt:lpstr>
      <vt:lpstr>7 vs Gulls</vt:lpstr>
      <vt:lpstr>8 vs Gulls</vt:lpstr>
      <vt:lpstr>9 @StL</vt:lpstr>
      <vt:lpstr>10 @Gulls</vt:lpstr>
      <vt:lpstr>11 @NJ</vt:lpstr>
      <vt:lpstr>12 @Gulls</vt:lpstr>
      <vt:lpstr>13 @Minn</vt:lpstr>
      <vt:lpstr>14 @Neb</vt:lpstr>
      <vt:lpstr>15 vs NO</vt:lpstr>
      <vt:lpstr>16 vs Chic</vt:lpstr>
      <vt:lpstr>17 vs StL</vt:lpstr>
      <vt:lpstr>18 vs Neb</vt:lpstr>
      <vt:lpstr>19 @Chic</vt:lpstr>
      <vt:lpstr>20 @Neb</vt:lpstr>
      <vt:lpstr>21 @Dall</vt:lpstr>
      <vt:lpstr>22 @NO</vt:lpstr>
      <vt:lpstr>23 vs Dall</vt:lpstr>
      <vt:lpstr>24 @Minn</vt:lpstr>
      <vt:lpstr>25 @Chic</vt:lpstr>
      <vt:lpstr>26 @NJ</vt:lpstr>
      <vt:lpstr>27 @NJ</vt:lpstr>
      <vt:lpstr>28 @StL</vt:lpstr>
      <vt:lpstr>29 vs Chic</vt:lpstr>
      <vt:lpstr>30 vs StL</vt:lpstr>
      <vt:lpstr>31 vs Neb</vt:lpstr>
      <vt:lpstr>32 vs NJ</vt:lpstr>
      <vt:lpstr>33 vs NO</vt:lpstr>
      <vt:lpstr>34 vs NJ</vt:lpstr>
      <vt:lpstr>35 vs NO</vt:lpstr>
      <vt:lpstr>36 vs Minn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2025-05-10T20:50:21Z</cp:lastPrinted>
  <dcterms:created xsi:type="dcterms:W3CDTF">2019-04-26T19:35:21Z</dcterms:created>
  <dcterms:modified xsi:type="dcterms:W3CDTF">2025-05-24T22:40:30Z</dcterms:modified>
</cp:coreProperties>
</file>