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San Francisco Pioneers\"/>
    </mc:Choice>
  </mc:AlternateContent>
  <xr:revisionPtr revIDLastSave="0" documentId="13_ncr:1_{A392B0BD-7CEE-4CCD-8B19-EDC4AF7C2F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Player Stats" sheetId="1" r:id="rId1"/>
  </sheets>
  <definedNames>
    <definedName name="_xlnm.Print_Area" localSheetId="0">'79-80 Player Stats'!$A$1:$AN$50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5" i="1" l="1"/>
  <c r="AE45" i="1"/>
  <c r="AD45" i="1"/>
  <c r="AA45" i="1"/>
  <c r="X45" i="1"/>
  <c r="T45" i="1"/>
  <c r="S45" i="1"/>
  <c r="P45" i="1"/>
  <c r="O45" i="1"/>
  <c r="M45" i="1"/>
  <c r="L45" i="1"/>
  <c r="I45" i="1"/>
  <c r="H45" i="1"/>
  <c r="F45" i="1"/>
  <c r="AG25" i="1"/>
  <c r="AE25" i="1"/>
  <c r="AD25" i="1"/>
  <c r="AA25" i="1"/>
  <c r="X25" i="1"/>
  <c r="T25" i="1"/>
  <c r="S25" i="1"/>
  <c r="P25" i="1"/>
  <c r="O25" i="1"/>
  <c r="M25" i="1"/>
  <c r="L25" i="1"/>
  <c r="F25" i="1"/>
  <c r="G46" i="1" l="1"/>
  <c r="H47" i="1" s="1"/>
  <c r="AF45" i="1"/>
  <c r="AB45" i="1"/>
  <c r="Y45" i="1"/>
  <c r="AI49" i="1"/>
  <c r="AI48" i="1"/>
  <c r="AI43" i="1"/>
  <c r="AF43" i="1"/>
  <c r="AB43" i="1"/>
  <c r="Y43" i="1"/>
  <c r="U43" i="1"/>
  <c r="V43" i="1" s="1"/>
  <c r="Q43" i="1"/>
  <c r="J43" i="1"/>
  <c r="G43" i="1"/>
  <c r="AF42" i="1"/>
  <c r="AB42" i="1"/>
  <c r="Y42" i="1"/>
  <c r="U42" i="1"/>
  <c r="V42" i="1" s="1"/>
  <c r="Q42" i="1"/>
  <c r="J42" i="1"/>
  <c r="AI42" i="1"/>
  <c r="G42" i="1"/>
  <c r="AI41" i="1"/>
  <c r="AF41" i="1"/>
  <c r="AB41" i="1"/>
  <c r="Y41" i="1"/>
  <c r="U41" i="1"/>
  <c r="V41" i="1" s="1"/>
  <c r="Q41" i="1"/>
  <c r="J41" i="1"/>
  <c r="G41" i="1"/>
  <c r="AF40" i="1"/>
  <c r="AB40" i="1"/>
  <c r="Y40" i="1"/>
  <c r="U40" i="1"/>
  <c r="V40" i="1" s="1"/>
  <c r="Q40" i="1"/>
  <c r="G40" i="1"/>
  <c r="AI39" i="1"/>
  <c r="AJ39" i="1" s="1"/>
  <c r="AF39" i="1"/>
  <c r="AB39" i="1"/>
  <c r="Y39" i="1"/>
  <c r="U39" i="1"/>
  <c r="V39" i="1" s="1"/>
  <c r="Q39" i="1"/>
  <c r="J39" i="1"/>
  <c r="G39" i="1"/>
  <c r="AI38" i="1"/>
  <c r="AF38" i="1"/>
  <c r="AB38" i="1"/>
  <c r="Y38" i="1"/>
  <c r="U38" i="1"/>
  <c r="V38" i="1" s="1"/>
  <c r="Q38" i="1"/>
  <c r="J38" i="1"/>
  <c r="G38" i="1"/>
  <c r="AI37" i="1"/>
  <c r="AF37" i="1"/>
  <c r="AB37" i="1"/>
  <c r="Y37" i="1"/>
  <c r="U37" i="1"/>
  <c r="V37" i="1" s="1"/>
  <c r="Q37" i="1"/>
  <c r="J37" i="1"/>
  <c r="G37" i="1"/>
  <c r="AI36" i="1"/>
  <c r="AF36" i="1"/>
  <c r="AB36" i="1"/>
  <c r="Y36" i="1"/>
  <c r="U36" i="1"/>
  <c r="Q36" i="1"/>
  <c r="J36" i="1"/>
  <c r="G36" i="1"/>
  <c r="V36" i="1" l="1"/>
  <c r="U45" i="1"/>
  <c r="AK39" i="1"/>
  <c r="AK41" i="1"/>
  <c r="AK43" i="1"/>
  <c r="AK37" i="1"/>
  <c r="AK38" i="1"/>
  <c r="AK36" i="1"/>
  <c r="AJ38" i="1"/>
  <c r="AJ43" i="1"/>
  <c r="AI47" i="1"/>
  <c r="AI50" i="1" s="1"/>
  <c r="J45" i="1"/>
  <c r="AJ42" i="1"/>
  <c r="AK42" i="1"/>
  <c r="AJ37" i="1"/>
  <c r="AI40" i="1"/>
  <c r="AI45" i="1" s="1"/>
  <c r="V45" i="1"/>
  <c r="AJ36" i="1"/>
  <c r="J40" i="1"/>
  <c r="AJ41" i="1"/>
  <c r="Q45" i="1"/>
  <c r="AK40" i="1" l="1"/>
  <c r="AJ40" i="1"/>
  <c r="AJ45" i="1" l="1"/>
  <c r="AK45" i="1"/>
  <c r="G26" i="1" l="1"/>
  <c r="H27" i="1" s="1"/>
  <c r="G7" i="1" l="1"/>
  <c r="J7" i="1"/>
  <c r="Q7" i="1"/>
  <c r="U7" i="1"/>
  <c r="V7" i="1" s="1"/>
  <c r="Y7" i="1"/>
  <c r="AB7" i="1"/>
  <c r="AF7" i="1"/>
  <c r="AI7" i="1"/>
  <c r="AJ7" i="1" s="1"/>
  <c r="G11" i="1"/>
  <c r="J11" i="1"/>
  <c r="Q11" i="1"/>
  <c r="U11" i="1"/>
  <c r="V11" i="1" s="1"/>
  <c r="Y11" i="1"/>
  <c r="AB11" i="1"/>
  <c r="AF11" i="1"/>
  <c r="AI11" i="1"/>
  <c r="AJ11" i="1" s="1"/>
  <c r="G12" i="1"/>
  <c r="J12" i="1"/>
  <c r="Q12" i="1"/>
  <c r="U12" i="1"/>
  <c r="V12" i="1" s="1"/>
  <c r="Y12" i="1"/>
  <c r="AB12" i="1"/>
  <c r="AF12" i="1"/>
  <c r="AI12" i="1"/>
  <c r="AJ12" i="1" s="1"/>
  <c r="G13" i="1"/>
  <c r="J13" i="1"/>
  <c r="Q13" i="1"/>
  <c r="U13" i="1"/>
  <c r="V13" i="1" s="1"/>
  <c r="Y13" i="1"/>
  <c r="AB13" i="1"/>
  <c r="AF13" i="1"/>
  <c r="AI13" i="1"/>
  <c r="AJ13" i="1" s="1"/>
  <c r="G16" i="1"/>
  <c r="J16" i="1"/>
  <c r="Q16" i="1"/>
  <c r="U16" i="1"/>
  <c r="V16" i="1" s="1"/>
  <c r="Y16" i="1"/>
  <c r="AB16" i="1"/>
  <c r="AF16" i="1"/>
  <c r="AI16" i="1"/>
  <c r="AJ16" i="1" s="1"/>
  <c r="G17" i="1"/>
  <c r="J17" i="1"/>
  <c r="Q17" i="1"/>
  <c r="U17" i="1"/>
  <c r="V17" i="1" s="1"/>
  <c r="Y17" i="1"/>
  <c r="AB17" i="1"/>
  <c r="AF17" i="1"/>
  <c r="AI17" i="1"/>
  <c r="AJ17" i="1" s="1"/>
  <c r="G18" i="1"/>
  <c r="H18" i="1"/>
  <c r="I18" i="1"/>
  <c r="Q18" i="1"/>
  <c r="U18" i="1"/>
  <c r="V18" i="1" s="1"/>
  <c r="Y18" i="1"/>
  <c r="AB18" i="1"/>
  <c r="AF18" i="1"/>
  <c r="G19" i="1"/>
  <c r="J19" i="1"/>
  <c r="Q19" i="1"/>
  <c r="U19" i="1"/>
  <c r="V19" i="1" s="1"/>
  <c r="Y19" i="1"/>
  <c r="AB19" i="1"/>
  <c r="AF19" i="1"/>
  <c r="AI19" i="1"/>
  <c r="AJ19" i="1" s="1"/>
  <c r="G20" i="1"/>
  <c r="H20" i="1"/>
  <c r="AI20" i="1" s="1"/>
  <c r="I20" i="1"/>
  <c r="Q20" i="1"/>
  <c r="U20" i="1"/>
  <c r="V20" i="1" s="1"/>
  <c r="Y20" i="1"/>
  <c r="AB20" i="1"/>
  <c r="AF20" i="1"/>
  <c r="G21" i="1"/>
  <c r="J21" i="1"/>
  <c r="Q21" i="1"/>
  <c r="U21" i="1"/>
  <c r="V21" i="1" s="1"/>
  <c r="Y21" i="1"/>
  <c r="AB21" i="1"/>
  <c r="AF21" i="1"/>
  <c r="AI21" i="1"/>
  <c r="AJ21" i="1" s="1"/>
  <c r="G23" i="1"/>
  <c r="J23" i="1"/>
  <c r="Q23" i="1"/>
  <c r="U23" i="1"/>
  <c r="V23" i="1" s="1"/>
  <c r="Y23" i="1"/>
  <c r="AB23" i="1"/>
  <c r="AF23" i="1"/>
  <c r="AI23" i="1"/>
  <c r="AJ23" i="1" s="1"/>
  <c r="G5" i="1"/>
  <c r="J5" i="1"/>
  <c r="Q5" i="1"/>
  <c r="U5" i="1"/>
  <c r="Y5" i="1"/>
  <c r="AB5" i="1"/>
  <c r="AF5" i="1"/>
  <c r="AI5" i="1"/>
  <c r="G6" i="1"/>
  <c r="J6" i="1"/>
  <c r="Q6" i="1"/>
  <c r="U6" i="1"/>
  <c r="V6" i="1" s="1"/>
  <c r="Y6" i="1"/>
  <c r="AB6" i="1"/>
  <c r="AF6" i="1"/>
  <c r="AI6" i="1"/>
  <c r="AJ6" i="1" s="1"/>
  <c r="G8" i="1"/>
  <c r="J8" i="1"/>
  <c r="Q8" i="1"/>
  <c r="U8" i="1"/>
  <c r="V8" i="1" s="1"/>
  <c r="Y8" i="1"/>
  <c r="AB8" i="1"/>
  <c r="AF8" i="1"/>
  <c r="AI8" i="1"/>
  <c r="AJ8" i="1" s="1"/>
  <c r="G9" i="1"/>
  <c r="J9" i="1"/>
  <c r="Q9" i="1"/>
  <c r="U9" i="1"/>
  <c r="V9" i="1" s="1"/>
  <c r="Y9" i="1"/>
  <c r="AB9" i="1"/>
  <c r="AF9" i="1"/>
  <c r="AI9" i="1"/>
  <c r="AK9" i="1" s="1"/>
  <c r="G10" i="1"/>
  <c r="J10" i="1"/>
  <c r="U10" i="1"/>
  <c r="V10" i="1" s="1"/>
  <c r="Y10" i="1"/>
  <c r="AB10" i="1"/>
  <c r="AF10" i="1"/>
  <c r="AI10" i="1"/>
  <c r="AJ10" i="1" s="1"/>
  <c r="G14" i="1"/>
  <c r="J14" i="1"/>
  <c r="U14" i="1"/>
  <c r="V14" i="1" s="1"/>
  <c r="Y14" i="1"/>
  <c r="AB14" i="1"/>
  <c r="AF14" i="1"/>
  <c r="AI14" i="1"/>
  <c r="AJ14" i="1" s="1"/>
  <c r="G15" i="1"/>
  <c r="J15" i="1"/>
  <c r="Q15" i="1"/>
  <c r="U15" i="1"/>
  <c r="V15" i="1" s="1"/>
  <c r="Y15" i="1"/>
  <c r="AB15" i="1"/>
  <c r="AF15" i="1"/>
  <c r="AI15" i="1"/>
  <c r="AJ15" i="1" s="1"/>
  <c r="G22" i="1"/>
  <c r="J22" i="1"/>
  <c r="U22" i="1"/>
  <c r="V22" i="1" s="1"/>
  <c r="Y22" i="1"/>
  <c r="AB22" i="1"/>
  <c r="AF22" i="1"/>
  <c r="AI22" i="1"/>
  <c r="AJ22" i="1" s="1"/>
  <c r="AI28" i="1"/>
  <c r="AI29" i="1"/>
  <c r="Y25" i="1"/>
  <c r="AB25" i="1"/>
  <c r="AF25" i="1"/>
  <c r="AI18" i="1" l="1"/>
  <c r="AI25" i="1" s="1"/>
  <c r="H25" i="1"/>
  <c r="AJ5" i="1"/>
  <c r="V5" i="1"/>
  <c r="U25" i="1"/>
  <c r="V25" i="1" s="1"/>
  <c r="I25" i="1"/>
  <c r="AK5" i="1"/>
  <c r="AK10" i="1"/>
  <c r="AK13" i="1"/>
  <c r="Q25" i="1"/>
  <c r="AK22" i="1"/>
  <c r="AJ9" i="1"/>
  <c r="AK12" i="1"/>
  <c r="AK23" i="1"/>
  <c r="AK18" i="1"/>
  <c r="AJ20" i="1"/>
  <c r="AK20" i="1"/>
  <c r="AK7" i="1"/>
  <c r="AK6" i="1"/>
  <c r="AK16" i="1"/>
  <c r="AK15" i="1"/>
  <c r="AK8" i="1"/>
  <c r="AK21" i="1"/>
  <c r="J20" i="1"/>
  <c r="AK19" i="1"/>
  <c r="J18" i="1"/>
  <c r="AK17" i="1"/>
  <c r="AK11" i="1"/>
  <c r="AK14" i="1"/>
  <c r="AJ18" i="1" l="1"/>
  <c r="J25" i="1"/>
  <c r="AI27" i="1"/>
  <c r="AI30" i="1" s="1"/>
  <c r="AK25" i="1"/>
  <c r="AJ25" i="1"/>
</calcChain>
</file>

<file path=xl/sharedStrings.xml><?xml version="1.0" encoding="utf-8"?>
<sst xmlns="http://schemas.openxmlformats.org/spreadsheetml/2006/main" count="274" uniqueCount="97">
  <si>
    <t>SAN FRANCISCO PIONEERS</t>
  </si>
  <si>
    <t>1979 - 80</t>
  </si>
  <si>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</si>
  <si>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</si>
  <si>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</si>
  <si>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</si>
  <si>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</si>
  <si>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</si>
  <si>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</si>
  <si>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</si>
  <si>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</si>
  <si>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</si>
  <si>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</si>
  <si>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</si>
  <si>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</si>
  <si>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</si>
  <si>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</si>
  <si>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</si>
  <si>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</si>
  <si>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</si>
  <si>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</si>
  <si>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</si>
  <si>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</si>
  <si>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</si>
  <si>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</si>
  <si>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</si>
  <si>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</si>
  <si>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</si>
  <si>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</si>
  <si>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College</t>
  </si>
  <si>
    <t>Ht.</t>
  </si>
  <si>
    <t>79 - 80</t>
  </si>
  <si>
    <t>San Francisco Pioneers</t>
  </si>
  <si>
    <t>Dunkle, Nancy</t>
  </si>
  <si>
    <t>Cal State - Fullerton</t>
  </si>
  <si>
    <t>6'2"</t>
  </si>
  <si>
    <t>Hansen, Barb.</t>
  </si>
  <si>
    <t>Grand Valley State</t>
  </si>
  <si>
    <t>6'1"</t>
  </si>
  <si>
    <t>OT</t>
  </si>
  <si>
    <t>Hansen, Kim</t>
  </si>
  <si>
    <t>Hicks, Cardie</t>
  </si>
  <si>
    <t>Cal State - Northridge</t>
  </si>
  <si>
    <t>5'8"</t>
  </si>
  <si>
    <t>Martin, Pam</t>
  </si>
  <si>
    <t>U.C. - Davis</t>
  </si>
  <si>
    <t>5'6"</t>
  </si>
  <si>
    <t>Mayo, Pat</t>
  </si>
  <si>
    <t>Montclair State</t>
  </si>
  <si>
    <t>5'10"</t>
  </si>
  <si>
    <t>McKinney, Musiette</t>
  </si>
  <si>
    <t>Cal Poly - Pomona</t>
  </si>
  <si>
    <t>5'9"</t>
  </si>
  <si>
    <t>Ortega, Anita</t>
  </si>
  <si>
    <t>U.C.L.A.</t>
  </si>
  <si>
    <t>Ricketts, Debbie</t>
  </si>
  <si>
    <t>5'4"</t>
  </si>
  <si>
    <t>Silcott, Liz</t>
  </si>
  <si>
    <t>Ternyik, Jan</t>
  </si>
  <si>
    <t>6'0"</t>
  </si>
  <si>
    <t>Booker, Gerry</t>
  </si>
  <si>
    <t>Brewer, Lisa</t>
  </si>
  <si>
    <t>Foley, Bonnie</t>
  </si>
  <si>
    <t>Franklin, Connie</t>
  </si>
  <si>
    <t>East Tennessee State</t>
  </si>
  <si>
    <t>Grant, Joslyn</t>
  </si>
  <si>
    <t>Santa Monica J.C.</t>
  </si>
  <si>
    <t>Johnson, Anna</t>
  </si>
  <si>
    <t>Cal State - Long Beach</t>
  </si>
  <si>
    <t>------------</t>
  </si>
  <si>
    <t>5'7"</t>
  </si>
  <si>
    <t>No.</t>
  </si>
  <si>
    <t>3FGA</t>
  </si>
  <si>
    <t xml:space="preserve"> x 240</t>
  </si>
  <si>
    <t xml:space="preserve"> x 25</t>
  </si>
  <si>
    <t>Benedict College</t>
  </si>
  <si>
    <t>5'11"</t>
  </si>
  <si>
    <t>Lousiana State Univ.</t>
  </si>
  <si>
    <t>Univ. of Illinois</t>
  </si>
  <si>
    <t>6'3"</t>
  </si>
  <si>
    <t>Martin, Brenda</t>
  </si>
  <si>
    <t>Stith, Lynne</t>
  </si>
  <si>
    <t>Game scores=3,426</t>
  </si>
  <si>
    <t xml:space="preserve"> 2 pts</t>
  </si>
  <si>
    <t xml:space="preserve"> 3 pts</t>
  </si>
  <si>
    <t xml:space="preserve"> FTs</t>
  </si>
  <si>
    <t>TOTAL</t>
  </si>
  <si>
    <t>OK</t>
  </si>
  <si>
    <t>1979 - 1980  Player Stats</t>
  </si>
  <si>
    <t>1979 - 1980  Playoff  Stats</t>
  </si>
  <si>
    <t>Game scores = 453</t>
  </si>
  <si>
    <t>Total</t>
  </si>
  <si>
    <t>Univ. of Waterloo-Canada</t>
  </si>
  <si>
    <t>5'5"</t>
  </si>
  <si>
    <t>Of Rb</t>
  </si>
  <si>
    <t>Df Rb</t>
  </si>
  <si>
    <t>Tot 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</si>
</sst>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  <numFmt numFmtId="167" formatCode="_(* #,##0.000_);_(* \(#,##0.00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trike/>
      <sz val="11"/>
      <color theme="1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5" fontId="4" fillId="0" borderId="0" xfId="0" applyNumberFormat="1" applyFont="1"/>
    <xf numFmtId="14" fontId="4" fillId="0" borderId="0" xfId="0" applyNumberFormat="1" applyFont="1"/>
    <xf numFmtId="0" fontId="5" fillId="0" borderId="0" xfId="0" applyFont="1"/>
    <xf numFmtId="164" fontId="4" fillId="0" borderId="0" xfId="0" applyNumberFormat="1" applyFont="1"/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center"/>
    </xf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/>
    <xf numFmtId="166" fontId="1" fillId="0" borderId="0" xfId="0" quotePrefix="1" applyNumberFormat="1" applyFont="1"/>
    <xf numFmtId="165" fontId="1" fillId="0" borderId="0" xfId="0" quotePrefix="1" applyNumberFormat="1" applyFont="1"/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165" fontId="8" fillId="0" borderId="0" xfId="0" applyNumberFormat="1" applyFont="1"/>
    <xf numFmtId="164" fontId="8" fillId="0" borderId="0" xfId="0" applyNumberFormat="1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164" fontId="8" fillId="2" borderId="0" xfId="0" applyNumberFormat="1" applyFont="1" applyFill="1"/>
    <xf numFmtId="2" fontId="8" fillId="2" borderId="0" xfId="0" applyNumberFormat="1" applyFont="1" applyFill="1"/>
    <xf numFmtId="165" fontId="8" fillId="2" borderId="0" xfId="0" applyNumberFormat="1" applyFont="1" applyFill="1"/>
    <xf numFmtId="0" fontId="1" fillId="0" borderId="0" xfId="0" applyFont="1" applyAlignment="1">
      <alignment horizontal="right"/>
    </xf>
    <xf numFmtId="164" fontId="1" fillId="0" borderId="0" xfId="1" applyNumberFormat="1" applyFont="1"/>
    <xf numFmtId="0" fontId="11" fillId="0" borderId="0" xfId="0" applyFont="1"/>
    <xf numFmtId="0" fontId="12" fillId="0" borderId="0" xfId="0" applyFont="1"/>
    <xf numFmtId="0" fontId="2" fillId="3" borderId="0" xfId="0" applyFont="1" applyFill="1" applyAlignment="1">
      <alignment horizontal="center"/>
    </xf>
    <xf numFmtId="0" fontId="1" fillId="3" borderId="0" xfId="0" applyFont="1" applyFill="1"/>
    <xf numFmtId="166" fontId="1" fillId="3" borderId="0" xfId="0" applyNumberFormat="1" applyFont="1" applyFill="1"/>
    <xf numFmtId="165" fontId="1" fillId="3" borderId="0" xfId="0" applyNumberFormat="1" applyFont="1" applyFill="1"/>
    <xf numFmtId="164" fontId="8" fillId="2" borderId="0" xfId="1" applyNumberFormat="1" applyFont="1" applyFill="1"/>
    <xf numFmtId="0" fontId="4" fillId="0" borderId="0" xfId="0" applyFont="1" applyAlignment="1">
      <alignment horizontal="left"/>
    </xf>
    <xf numFmtId="0" fontId="13" fillId="0" borderId="0" xfId="0" applyFont="1"/>
    <xf numFmtId="43" fontId="8" fillId="2" borderId="0" xfId="0" applyNumberFormat="1" applyFont="1" applyFill="1"/>
    <xf numFmtId="0" fontId="8" fillId="0" borderId="0" xfId="0" applyFont="1"/>
    <xf numFmtId="0" fontId="8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7" fontId="8" fillId="2" borderId="0" xfId="1" applyNumberFormat="1" applyFont="1" applyFill="1"/>
    <xf numFmtId="2" fontId="4" fillId="0" borderId="0" xfId="0" applyNumberFormat="1" applyFont="1"/>
    <xf numFmtId="0" fontId="4" fillId="3" borderId="0" xfId="0" applyFont="1" applyFill="1"/>
    <xf numFmtId="166" fontId="4" fillId="0" borderId="0" xfId="0" applyNumberFormat="1" applyFont="1"/>
    <xf numFmtId="165" fontId="4" fillId="3" borderId="0" xfId="0" applyNumberFormat="1" applyFont="1" applyFill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4" xfId="0" applyFont="1" applyBorder="1"/>
    <xf numFmtId="164" fontId="4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166" fontId="16" fillId="0" borderId="0" xfId="0" applyNumberFormat="1" applyFont="1" applyAlignment="1">
      <alignment horizontal="left"/>
    </xf>
    <xf numFmtId="166" fontId="1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1" fillId="0" borderId="0" xfId="0" applyNumberFormat="1" applyFont="1"/>
    <xf numFmtId="0" fontId="8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4" fontId="8" fillId="0" borderId="5" xfId="1" applyNumberFormat="1" applyFont="1" applyFill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66" fontId="8" fillId="0" borderId="7" xfId="0" applyNumberFormat="1" applyFont="1" applyBorder="1" applyAlignment="1">
      <alignment horizontal="center"/>
    </xf>
    <xf numFmtId="166" fontId="8" fillId="0" borderId="8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164" fontId="8" fillId="0" borderId="0" xfId="0" applyNumberFormat="1" applyFont="1"/>
    <xf numFmtId="2" fontId="8" fillId="0" borderId="0" xfId="0" applyNumberFormat="1" applyFont="1"/>
    <xf numFmtId="43" fontId="8" fillId="0" borderId="0" xfId="0" applyNumberFormat="1" applyFont="1"/>
    <xf numFmtId="166" fontId="8" fillId="0" borderId="0" xfId="0" applyNumberFormat="1" applyFont="1"/>
    <xf numFmtId="164" fontId="15" fillId="0" borderId="0" xfId="1" applyNumberFormat="1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3" fillId="0" borderId="4" xfId="0" applyFont="1" applyBorder="1"/>
    <xf numFmtId="0" fontId="8" fillId="0" borderId="4" xfId="0" applyFont="1" applyBorder="1"/>
    <xf numFmtId="2" fontId="8" fillId="0" borderId="7" xfId="0" applyNumberFormat="1" applyFont="1" applyBorder="1"/>
    <xf numFmtId="2" fontId="8" fillId="0" borderId="8" xfId="0" applyNumberFormat="1" applyFont="1" applyBorder="1"/>
    <xf numFmtId="0" fontId="20" fillId="0" borderId="0" xfId="0" applyFont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6" fillId="4" borderId="0" xfId="0" applyFont="1" applyFill="1" applyAlignment="1">
      <alignment horizontal="center"/>
    </xf>
    <xf numFmtId="164" fontId="4" fillId="4" borderId="0" xfId="0" applyNumberFormat="1" applyFont="1" applyFill="1"/>
    <xf numFmtId="2" fontId="4" fillId="4" borderId="0" xfId="0" applyNumberFormat="1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0" fontId="4" fillId="4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233"/>
  <sheetViews>
    <sheetView tabSelected="1" workbookViewId="0"/>
  </sheetViews>
  <sheetFormatPr defaultRowHeight="14.4" x14ac:dyDescent="0.3"/>
  <cols>
    <col min="1" max="1" width="8" customWidth="1"/>
    <col min="2" max="2" width="18.21875" customWidth="1"/>
    <col min="3" max="3" width="17.21875" customWidth="1"/>
    <col min="4" max="4" width="3.44140625" bestFit="1" customWidth="1"/>
    <col min="5" max="5" width="4.77734375" customWidth="1"/>
    <col min="6" max="6" width="7.33203125" customWidth="1"/>
    <col min="7" max="7" width="6.77734375" bestFit="1" customWidth="1"/>
    <col min="8" max="8" width="6.6640625" customWidth="1"/>
    <col min="9" max="9" width="6.77734375" customWidth="1"/>
    <col min="10" max="10" width="6.77734375" bestFit="1" customWidth="1"/>
    <col min="11" max="11" width="1.5546875" customWidth="1"/>
    <col min="12" max="12" width="5.77734375" customWidth="1"/>
    <col min="13" max="13" width="6.77734375" customWidth="1"/>
    <col min="14" max="14" width="1.5546875" customWidth="1"/>
    <col min="15" max="15" width="6.77734375" customWidth="1"/>
    <col min="16" max="16" width="6.6640625" customWidth="1"/>
    <col min="17" max="17" width="6.77734375" bestFit="1" customWidth="1"/>
    <col min="18" max="18" width="1.5546875" customWidth="1"/>
    <col min="19" max="19" width="6.21875" customWidth="1"/>
    <col min="20" max="20" width="7.109375" customWidth="1"/>
    <col min="21" max="21" width="6.88671875" customWidth="1"/>
    <col min="22" max="22" width="7.44140625" bestFit="1" customWidth="1"/>
    <col min="23" max="23" width="1.5546875" customWidth="1"/>
    <col min="24" max="24" width="6.5546875" customWidth="1"/>
    <col min="25" max="25" width="6.77734375" bestFit="1" customWidth="1"/>
    <col min="26" max="26" width="1.5546875" customWidth="1"/>
    <col min="27" max="27" width="6.33203125" customWidth="1"/>
    <col min="28" max="28" width="6.77734375" customWidth="1"/>
    <col min="29" max="29" width="1.5546875" customWidth="1"/>
    <col min="30" max="30" width="5.5546875" customWidth="1"/>
    <col min="31" max="31" width="5.6640625" customWidth="1"/>
    <col min="32" max="32" width="6.77734375" customWidth="1"/>
    <col min="33" max="33" width="5.5546875" customWidth="1"/>
    <col min="34" max="34" width="1.5546875" customWidth="1"/>
    <col min="35" max="35" width="6.6640625" customWidth="1"/>
    <col min="36" max="36" width="6.77734375" customWidth="1"/>
    <col min="37" max="37" width="7" bestFit="1" customWidth="1"/>
    <col min="38" max="38" width="1.5546875" customWidth="1"/>
    <col min="39" max="39" width="17.21875" bestFit="1" customWidth="1"/>
    <col min="40" max="40" width="5.44140625" customWidth="1"/>
    <col min="41" max="41" width="5.5546875" customWidth="1"/>
    <col min="42" max="42" width="6.21875" bestFit="1" customWidth="1"/>
    <col min="43" max="43" width="9.21875" bestFit="1" customWidth="1"/>
    <col min="44" max="44" width="9.77734375" customWidth="1"/>
    <col min="45" max="45" width="6" bestFit="1" customWidth="1"/>
    <col min="46" max="46" width="12" customWidth="1"/>
    <col min="47" max="48" width="5.21875" bestFit="1" customWidth="1"/>
    <col min="49" max="49" width="14" customWidth="1"/>
    <col min="50" max="50" width="6" bestFit="1" customWidth="1"/>
    <col min="51" max="51" width="17.77734375" customWidth="1"/>
    <col min="52" max="52" width="9" customWidth="1"/>
    <col min="53" max="53" width="15.44140625" customWidth="1"/>
    <col min="54" max="54" width="12.21875" customWidth="1"/>
    <col min="55" max="55" width="6.21875" customWidth="1"/>
    <col min="57" max="57" width="11.44140625" bestFit="1" customWidth="1"/>
    <col min="58" max="58" width="4" customWidth="1"/>
    <col min="59" max="59" width="4.44140625" customWidth="1"/>
    <col min="60" max="60" width="7" customWidth="1"/>
    <col min="61" max="61" width="6.77734375" customWidth="1"/>
    <col min="62" max="62" width="7" customWidth="1"/>
    <col min="63" max="63" width="3.5546875" customWidth="1"/>
    <col min="64" max="64" width="11.44140625" bestFit="1" customWidth="1"/>
    <col min="65" max="65" width="5.44140625" customWidth="1"/>
    <col min="66" max="66" width="5.77734375" customWidth="1"/>
    <col min="67" max="67" width="7.33203125" customWidth="1"/>
    <col min="68" max="68" width="6.6640625" customWidth="1"/>
    <col min="69" max="69" width="6.88671875" customWidth="1"/>
    <col min="70" max="70" width="3.5546875" customWidth="1"/>
    <col min="71" max="71" width="11.44140625" bestFit="1" customWidth="1"/>
    <col min="72" max="73" width="4.5546875" customWidth="1"/>
    <col min="74" max="74" width="7.44140625" customWidth="1"/>
    <col min="75" max="75" width="7.33203125" customWidth="1"/>
    <col min="76" max="76" width="6.44140625" customWidth="1"/>
  </cols>
  <sheetData>
    <row r="1" spans="1:79" ht="21" x14ac:dyDescent="0.4">
      <c r="A1" s="72" t="s">
        <v>32</v>
      </c>
      <c r="B1" s="73"/>
      <c r="C1" s="72"/>
      <c r="D1" s="72"/>
      <c r="E1" s="72"/>
      <c r="F1" s="72" t="s">
        <v>88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79" x14ac:dyDescent="0.3">
      <c r="A2" s="1"/>
      <c r="B2" s="10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Z2" s="1"/>
      <c r="BA2" s="1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</row>
    <row r="3" spans="1:79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26"/>
      <c r="AR3" s="1"/>
      <c r="AS3" s="1"/>
      <c r="AT3" s="1"/>
      <c r="AU3" s="1"/>
      <c r="AV3" s="1"/>
      <c r="AW3" s="1"/>
      <c r="AX3" s="1"/>
      <c r="AY3" s="1"/>
      <c r="AZ3" s="1"/>
      <c r="BA3" s="1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</row>
    <row r="4" spans="1:79" x14ac:dyDescent="0.3">
      <c r="A4" s="2" t="s">
        <v>1</v>
      </c>
      <c r="B4" s="3" t="s">
        <v>2</v>
      </c>
      <c r="C4" s="3" t="s">
        <v>3</v>
      </c>
      <c r="D4" s="3" t="s">
        <v>71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48"/>
      <c r="L4" s="3" t="s">
        <v>10</v>
      </c>
      <c r="M4" s="3" t="s">
        <v>72</v>
      </c>
      <c r="N4" s="48"/>
      <c r="O4" s="3" t="s">
        <v>11</v>
      </c>
      <c r="P4" s="3" t="s">
        <v>12</v>
      </c>
      <c r="Q4" s="3" t="s">
        <v>13</v>
      </c>
      <c r="R4" s="48"/>
      <c r="S4" s="3" t="s">
        <v>94</v>
      </c>
      <c r="T4" s="3" t="s">
        <v>95</v>
      </c>
      <c r="U4" s="3" t="s">
        <v>96</v>
      </c>
      <c r="V4" s="3" t="s">
        <v>17</v>
      </c>
      <c r="W4" s="48"/>
      <c r="X4" s="3" t="s">
        <v>18</v>
      </c>
      <c r="Y4" s="3" t="s">
        <v>19</v>
      </c>
      <c r="Z4" s="48"/>
      <c r="AA4" s="3" t="s">
        <v>20</v>
      </c>
      <c r="AB4" s="3" t="s">
        <v>21</v>
      </c>
      <c r="AC4" s="48"/>
      <c r="AD4" s="3" t="s">
        <v>22</v>
      </c>
      <c r="AE4" s="3" t="s">
        <v>23</v>
      </c>
      <c r="AF4" s="3" t="s">
        <v>24</v>
      </c>
      <c r="AG4" s="3" t="s">
        <v>25</v>
      </c>
      <c r="AH4" s="48"/>
      <c r="AI4" s="3" t="s">
        <v>26</v>
      </c>
      <c r="AJ4" s="3" t="s">
        <v>27</v>
      </c>
      <c r="AK4" s="3" t="s">
        <v>28</v>
      </c>
      <c r="AL4" s="48"/>
      <c r="AM4" s="3" t="s">
        <v>29</v>
      </c>
      <c r="AN4" s="3" t="s">
        <v>30</v>
      </c>
      <c r="AO4" s="1"/>
      <c r="AP4" s="4"/>
      <c r="AQ4" s="4"/>
      <c r="AR4" s="5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7"/>
      <c r="BE4" s="31"/>
      <c r="BF4" s="31"/>
      <c r="BG4" s="31"/>
      <c r="BH4" s="31"/>
      <c r="BI4" s="31"/>
      <c r="BJ4" s="31"/>
      <c r="BK4" s="30"/>
      <c r="BR4" s="31"/>
      <c r="BY4" s="47"/>
      <c r="BZ4" s="47"/>
      <c r="CA4" s="47"/>
    </row>
    <row r="5" spans="1:79" ht="16.95" customHeight="1" x14ac:dyDescent="0.3">
      <c r="A5" s="7" t="s">
        <v>31</v>
      </c>
      <c r="B5" s="6" t="s">
        <v>32</v>
      </c>
      <c r="C5" s="6" t="s">
        <v>60</v>
      </c>
      <c r="D5" s="21">
        <v>35</v>
      </c>
      <c r="E5" s="6">
        <v>18</v>
      </c>
      <c r="F5" s="15">
        <v>195</v>
      </c>
      <c r="G5" s="60">
        <f t="shared" ref="G5:G23" si="0">+F5/E5</f>
        <v>10.833333333333334</v>
      </c>
      <c r="H5" s="6">
        <v>21</v>
      </c>
      <c r="I5" s="6">
        <v>72</v>
      </c>
      <c r="J5" s="12">
        <f t="shared" ref="J5:J23" si="1">+H5/I5</f>
        <v>0.29166666666666669</v>
      </c>
      <c r="K5" s="61"/>
      <c r="L5" s="6"/>
      <c r="M5" s="6"/>
      <c r="N5" s="61"/>
      <c r="O5" s="6">
        <v>22</v>
      </c>
      <c r="P5" s="6">
        <v>28</v>
      </c>
      <c r="Q5" s="12">
        <f t="shared" ref="Q5:Q23" si="2">+O5/P5</f>
        <v>0.7857142857142857</v>
      </c>
      <c r="R5" s="61"/>
      <c r="S5" s="6">
        <v>36</v>
      </c>
      <c r="T5" s="6">
        <v>52</v>
      </c>
      <c r="U5" s="6">
        <f t="shared" ref="U5:U23" si="3">SUM(S5:T5)</f>
        <v>88</v>
      </c>
      <c r="V5" s="60">
        <f t="shared" ref="V5:V23" si="4">+U5/E5</f>
        <v>4.8888888888888893</v>
      </c>
      <c r="W5" s="61"/>
      <c r="X5" s="6">
        <v>12</v>
      </c>
      <c r="Y5" s="60">
        <f t="shared" ref="Y5:Y23" si="5">+X5/E5</f>
        <v>0.66666666666666663</v>
      </c>
      <c r="Z5" s="61"/>
      <c r="AA5" s="6">
        <v>35</v>
      </c>
      <c r="AB5" s="62">
        <f t="shared" ref="AB5:AB23" si="6">+AA5/E5</f>
        <v>1.9444444444444444</v>
      </c>
      <c r="AC5" s="61"/>
      <c r="AD5" s="6">
        <v>9</v>
      </c>
      <c r="AE5" s="6">
        <v>27</v>
      </c>
      <c r="AF5" s="60">
        <f t="shared" ref="AF5:AF23" si="7">+AE5/E5</f>
        <v>1.5</v>
      </c>
      <c r="AG5" s="6">
        <v>3</v>
      </c>
      <c r="AH5" s="61"/>
      <c r="AI5" s="6">
        <f t="shared" ref="AI5:AI23" si="8">+(2*H5)+(1*L5)+(O5)</f>
        <v>64</v>
      </c>
      <c r="AJ5" s="60">
        <f t="shared" ref="AJ5:AJ23" si="9">+AI5/E5</f>
        <v>3.5555555555555554</v>
      </c>
      <c r="AK5" s="12">
        <f t="shared" ref="AK5:AK23" si="10">(+(AI5)+(U5)+(2*X5)+(AD5)-(AE5))/F5</f>
        <v>0.81025641025641026</v>
      </c>
      <c r="AL5" s="63"/>
      <c r="AM5" s="12" t="s">
        <v>75</v>
      </c>
      <c r="AN5" s="12" t="s">
        <v>76</v>
      </c>
      <c r="AO5" s="1"/>
      <c r="AP5" s="6"/>
      <c r="AQ5" s="6"/>
      <c r="AR5" s="13"/>
      <c r="AS5" s="7"/>
      <c r="AT5" s="14"/>
      <c r="AU5" s="6"/>
      <c r="AV5" s="6"/>
      <c r="AW5" s="6"/>
      <c r="AX5" s="7"/>
      <c r="AY5" s="6"/>
      <c r="AZ5" s="15"/>
      <c r="BA5" s="6"/>
      <c r="BB5" s="54"/>
      <c r="BC5" s="58"/>
      <c r="BD5" s="47"/>
      <c r="BE5" s="53"/>
      <c r="BF5" s="7"/>
      <c r="BG5" s="7"/>
      <c r="BH5" s="12"/>
      <c r="BI5" s="7"/>
      <c r="BJ5" s="7"/>
      <c r="BK5" s="26"/>
      <c r="BR5" s="64"/>
      <c r="BY5" s="47"/>
      <c r="BZ5" s="47"/>
      <c r="CA5" s="47"/>
    </row>
    <row r="6" spans="1:79" ht="16.95" customHeight="1" x14ac:dyDescent="0.3">
      <c r="A6" s="102" t="s">
        <v>31</v>
      </c>
      <c r="B6" s="103" t="s">
        <v>32</v>
      </c>
      <c r="C6" s="103" t="s">
        <v>61</v>
      </c>
      <c r="D6" s="104">
        <v>9</v>
      </c>
      <c r="E6" s="103">
        <v>9</v>
      </c>
      <c r="F6" s="105">
        <v>170</v>
      </c>
      <c r="G6" s="106">
        <f t="shared" si="0"/>
        <v>18.888888888888889</v>
      </c>
      <c r="H6" s="103">
        <v>13</v>
      </c>
      <c r="I6" s="103">
        <v>37</v>
      </c>
      <c r="J6" s="107">
        <f t="shared" si="1"/>
        <v>0.35135135135135137</v>
      </c>
      <c r="K6" s="103"/>
      <c r="L6" s="103"/>
      <c r="M6" s="103"/>
      <c r="N6" s="103"/>
      <c r="O6" s="103">
        <v>4</v>
      </c>
      <c r="P6" s="103">
        <v>4</v>
      </c>
      <c r="Q6" s="107">
        <f t="shared" si="2"/>
        <v>1</v>
      </c>
      <c r="R6" s="103"/>
      <c r="S6" s="103">
        <v>6</v>
      </c>
      <c r="T6" s="103">
        <v>16</v>
      </c>
      <c r="U6" s="103">
        <f t="shared" si="3"/>
        <v>22</v>
      </c>
      <c r="V6" s="106">
        <f t="shared" si="4"/>
        <v>2.4444444444444446</v>
      </c>
      <c r="W6" s="103"/>
      <c r="X6" s="103">
        <v>12</v>
      </c>
      <c r="Y6" s="106">
        <f t="shared" si="5"/>
        <v>1.3333333333333333</v>
      </c>
      <c r="Z6" s="103"/>
      <c r="AA6" s="103">
        <v>10</v>
      </c>
      <c r="AB6" s="108">
        <f t="shared" si="6"/>
        <v>1.1111111111111112</v>
      </c>
      <c r="AC6" s="103"/>
      <c r="AD6" s="103">
        <v>12</v>
      </c>
      <c r="AE6" s="103">
        <v>18</v>
      </c>
      <c r="AF6" s="106">
        <f t="shared" si="7"/>
        <v>2</v>
      </c>
      <c r="AG6" s="103"/>
      <c r="AH6" s="103"/>
      <c r="AI6" s="103">
        <f t="shared" si="8"/>
        <v>30</v>
      </c>
      <c r="AJ6" s="106">
        <f t="shared" si="9"/>
        <v>3.3333333333333335</v>
      </c>
      <c r="AK6" s="107">
        <f t="shared" si="10"/>
        <v>0.41176470588235292</v>
      </c>
      <c r="AL6" s="107"/>
      <c r="AM6" s="107" t="s">
        <v>77</v>
      </c>
      <c r="AN6" s="107" t="s">
        <v>70</v>
      </c>
      <c r="AO6" s="1"/>
      <c r="AP6" s="6"/>
      <c r="AQ6" s="6"/>
      <c r="AR6" s="13"/>
      <c r="AS6" s="7"/>
      <c r="AT6" s="14"/>
      <c r="AU6" s="6"/>
      <c r="AV6" s="6"/>
      <c r="AW6" s="6"/>
      <c r="AX6" s="7"/>
      <c r="AY6" s="6"/>
      <c r="AZ6" s="15"/>
      <c r="BA6" s="16"/>
      <c r="BB6" s="54"/>
      <c r="BC6" s="58"/>
      <c r="BD6" s="47"/>
      <c r="BE6" s="6"/>
      <c r="BF6" s="7"/>
      <c r="BG6" s="7"/>
      <c r="BH6" s="12"/>
      <c r="BI6" s="7"/>
      <c r="BJ6" s="7"/>
      <c r="BK6" s="6"/>
      <c r="BR6" s="64"/>
      <c r="BY6" s="47"/>
      <c r="BZ6" s="47"/>
      <c r="CA6" s="47"/>
    </row>
    <row r="7" spans="1:79" ht="16.95" customHeight="1" x14ac:dyDescent="0.3">
      <c r="A7" s="7" t="s">
        <v>31</v>
      </c>
      <c r="B7" s="6" t="s">
        <v>32</v>
      </c>
      <c r="C7" s="6" t="s">
        <v>33</v>
      </c>
      <c r="D7" s="21">
        <v>40</v>
      </c>
      <c r="E7" s="6">
        <v>4</v>
      </c>
      <c r="F7" s="15">
        <v>116</v>
      </c>
      <c r="G7" s="60">
        <f t="shared" si="0"/>
        <v>29</v>
      </c>
      <c r="H7" s="6">
        <v>25</v>
      </c>
      <c r="I7" s="6">
        <v>40</v>
      </c>
      <c r="J7" s="12">
        <f t="shared" si="1"/>
        <v>0.625</v>
      </c>
      <c r="K7" s="61"/>
      <c r="L7" s="6"/>
      <c r="M7" s="6"/>
      <c r="N7" s="61"/>
      <c r="O7" s="6">
        <v>8</v>
      </c>
      <c r="P7" s="6">
        <v>13</v>
      </c>
      <c r="Q7" s="12">
        <f t="shared" si="2"/>
        <v>0.61538461538461542</v>
      </c>
      <c r="R7" s="61"/>
      <c r="S7" s="6">
        <v>5</v>
      </c>
      <c r="T7" s="6">
        <v>27</v>
      </c>
      <c r="U7" s="6">
        <f t="shared" si="3"/>
        <v>32</v>
      </c>
      <c r="V7" s="60">
        <f t="shared" si="4"/>
        <v>8</v>
      </c>
      <c r="W7" s="61"/>
      <c r="X7" s="6">
        <v>4</v>
      </c>
      <c r="Y7" s="60">
        <f t="shared" si="5"/>
        <v>1</v>
      </c>
      <c r="Z7" s="61"/>
      <c r="AA7" s="6">
        <v>16</v>
      </c>
      <c r="AB7" s="62">
        <f t="shared" si="6"/>
        <v>4</v>
      </c>
      <c r="AC7" s="61"/>
      <c r="AD7" s="6">
        <v>2</v>
      </c>
      <c r="AE7" s="6">
        <v>8</v>
      </c>
      <c r="AF7" s="60">
        <f t="shared" si="7"/>
        <v>2</v>
      </c>
      <c r="AG7" s="6">
        <v>2</v>
      </c>
      <c r="AH7" s="61"/>
      <c r="AI7" s="6">
        <f t="shared" si="8"/>
        <v>58</v>
      </c>
      <c r="AJ7" s="60">
        <f t="shared" si="9"/>
        <v>14.5</v>
      </c>
      <c r="AK7" s="12">
        <f t="shared" si="10"/>
        <v>0.7931034482758621</v>
      </c>
      <c r="AL7" s="63"/>
      <c r="AM7" s="12" t="s">
        <v>34</v>
      </c>
      <c r="AN7" s="12" t="s">
        <v>35</v>
      </c>
      <c r="AO7" s="1"/>
      <c r="AP7" s="6"/>
      <c r="AQ7" s="6"/>
      <c r="AR7" s="13"/>
      <c r="AS7" s="7"/>
      <c r="AT7" s="14"/>
      <c r="AU7" s="6"/>
      <c r="AV7" s="6"/>
      <c r="AW7" s="6"/>
      <c r="AX7" s="7"/>
      <c r="AY7" s="6"/>
      <c r="AZ7" s="15"/>
      <c r="BA7" s="6"/>
      <c r="BB7" s="54"/>
      <c r="BC7" s="58"/>
      <c r="BD7" s="47"/>
      <c r="BE7" s="6"/>
      <c r="BF7" s="7"/>
      <c r="BG7" s="7"/>
      <c r="BH7" s="12"/>
      <c r="BI7" s="7"/>
      <c r="BJ7" s="7"/>
      <c r="BK7" s="6"/>
      <c r="BR7" s="64"/>
      <c r="BY7" s="47"/>
      <c r="BZ7" s="47"/>
      <c r="CA7" s="47"/>
    </row>
    <row r="8" spans="1:79" ht="16.95" customHeight="1" x14ac:dyDescent="0.3">
      <c r="A8" s="102" t="s">
        <v>31</v>
      </c>
      <c r="B8" s="103" t="s">
        <v>32</v>
      </c>
      <c r="C8" s="103" t="s">
        <v>62</v>
      </c>
      <c r="D8" s="104">
        <v>14</v>
      </c>
      <c r="E8" s="103">
        <v>5</v>
      </c>
      <c r="F8" s="105">
        <v>14</v>
      </c>
      <c r="G8" s="106">
        <f t="shared" si="0"/>
        <v>2.8</v>
      </c>
      <c r="H8" s="103">
        <v>1</v>
      </c>
      <c r="I8" s="103">
        <v>4</v>
      </c>
      <c r="J8" s="107">
        <f t="shared" si="1"/>
        <v>0.25</v>
      </c>
      <c r="K8" s="103"/>
      <c r="L8" s="103"/>
      <c r="M8" s="103"/>
      <c r="N8" s="103"/>
      <c r="O8" s="103">
        <v>1</v>
      </c>
      <c r="P8" s="103">
        <v>1</v>
      </c>
      <c r="Q8" s="107">
        <f t="shared" si="2"/>
        <v>1</v>
      </c>
      <c r="R8" s="103"/>
      <c r="S8" s="103">
        <v>0</v>
      </c>
      <c r="T8" s="103">
        <v>2</v>
      </c>
      <c r="U8" s="103">
        <f t="shared" si="3"/>
        <v>2</v>
      </c>
      <c r="V8" s="106">
        <f t="shared" si="4"/>
        <v>0.4</v>
      </c>
      <c r="W8" s="103"/>
      <c r="X8" s="103">
        <v>0</v>
      </c>
      <c r="Y8" s="106">
        <f t="shared" si="5"/>
        <v>0</v>
      </c>
      <c r="Z8" s="103"/>
      <c r="AA8" s="103">
        <v>7</v>
      </c>
      <c r="AB8" s="108">
        <f t="shared" si="6"/>
        <v>1.4</v>
      </c>
      <c r="AC8" s="103"/>
      <c r="AD8" s="103">
        <v>0</v>
      </c>
      <c r="AE8" s="103">
        <v>2</v>
      </c>
      <c r="AF8" s="106">
        <f t="shared" si="7"/>
        <v>0.4</v>
      </c>
      <c r="AG8" s="103">
        <v>1</v>
      </c>
      <c r="AH8" s="103"/>
      <c r="AI8" s="103">
        <f t="shared" si="8"/>
        <v>3</v>
      </c>
      <c r="AJ8" s="106">
        <f t="shared" si="9"/>
        <v>0.6</v>
      </c>
      <c r="AK8" s="107">
        <f t="shared" si="10"/>
        <v>0.21428571428571427</v>
      </c>
      <c r="AL8" s="107"/>
      <c r="AM8" s="107" t="s">
        <v>78</v>
      </c>
      <c r="AN8" s="107" t="s">
        <v>79</v>
      </c>
      <c r="AO8" s="1"/>
      <c r="AP8" s="6"/>
      <c r="AQ8" s="6"/>
      <c r="AR8" s="13"/>
      <c r="AS8" s="7"/>
      <c r="AT8" s="6"/>
      <c r="AU8" s="6"/>
      <c r="AV8" s="6"/>
      <c r="AW8" s="14"/>
      <c r="AX8" s="7"/>
      <c r="AY8" s="6"/>
      <c r="AZ8" s="15"/>
      <c r="BA8" s="6"/>
      <c r="BB8" s="54"/>
      <c r="BC8" s="58"/>
      <c r="BD8" s="47"/>
      <c r="BE8" s="6"/>
      <c r="BF8" s="7"/>
      <c r="BG8" s="7"/>
      <c r="BH8" s="12"/>
      <c r="BI8" s="7"/>
      <c r="BJ8" s="7"/>
      <c r="BK8" s="6"/>
      <c r="BR8" s="64"/>
      <c r="BY8" s="47"/>
      <c r="BZ8" s="47"/>
      <c r="CA8" s="47"/>
    </row>
    <row r="9" spans="1:79" ht="16.95" customHeight="1" x14ac:dyDescent="0.3">
      <c r="A9" s="7" t="s">
        <v>31</v>
      </c>
      <c r="B9" s="6" t="s">
        <v>32</v>
      </c>
      <c r="C9" s="6" t="s">
        <v>63</v>
      </c>
      <c r="D9" s="21">
        <v>21</v>
      </c>
      <c r="E9" s="6">
        <v>3</v>
      </c>
      <c r="F9" s="15">
        <v>11</v>
      </c>
      <c r="G9" s="60">
        <f t="shared" si="0"/>
        <v>3.6666666666666665</v>
      </c>
      <c r="H9" s="6">
        <v>1</v>
      </c>
      <c r="I9" s="6">
        <v>4</v>
      </c>
      <c r="J9" s="12">
        <f t="shared" si="1"/>
        <v>0.25</v>
      </c>
      <c r="K9" s="61"/>
      <c r="L9" s="6"/>
      <c r="M9" s="6"/>
      <c r="N9" s="61"/>
      <c r="O9" s="6">
        <v>2</v>
      </c>
      <c r="P9" s="6">
        <v>2</v>
      </c>
      <c r="Q9" s="12">
        <f t="shared" si="2"/>
        <v>1</v>
      </c>
      <c r="R9" s="61"/>
      <c r="S9" s="6">
        <v>0</v>
      </c>
      <c r="T9" s="6">
        <v>1</v>
      </c>
      <c r="U9" s="6">
        <f t="shared" si="3"/>
        <v>1</v>
      </c>
      <c r="V9" s="60">
        <f t="shared" si="4"/>
        <v>0.33333333333333331</v>
      </c>
      <c r="W9" s="61"/>
      <c r="X9" s="6">
        <v>0</v>
      </c>
      <c r="Y9" s="60">
        <f t="shared" si="5"/>
        <v>0</v>
      </c>
      <c r="Z9" s="61"/>
      <c r="AA9" s="6">
        <v>1</v>
      </c>
      <c r="AB9" s="62">
        <f t="shared" si="6"/>
        <v>0.33333333333333331</v>
      </c>
      <c r="AC9" s="61"/>
      <c r="AD9" s="6">
        <v>1</v>
      </c>
      <c r="AE9" s="6">
        <v>2</v>
      </c>
      <c r="AF9" s="60">
        <f t="shared" si="7"/>
        <v>0.66666666666666663</v>
      </c>
      <c r="AG9" s="6"/>
      <c r="AH9" s="61"/>
      <c r="AI9" s="6">
        <f t="shared" si="8"/>
        <v>4</v>
      </c>
      <c r="AJ9" s="60">
        <f t="shared" si="9"/>
        <v>1.3333333333333333</v>
      </c>
      <c r="AK9" s="12">
        <f t="shared" si="10"/>
        <v>0.36363636363636365</v>
      </c>
      <c r="AL9" s="63"/>
      <c r="AM9" s="12" t="s">
        <v>64</v>
      </c>
      <c r="AN9" s="12" t="s">
        <v>52</v>
      </c>
      <c r="AO9" s="1"/>
      <c r="AP9" s="6"/>
      <c r="AQ9" s="6"/>
      <c r="AR9" s="13"/>
      <c r="AS9" s="7"/>
      <c r="AT9" s="14"/>
      <c r="AU9" s="6"/>
      <c r="AV9" s="6"/>
      <c r="AW9" s="6"/>
      <c r="AX9" s="7"/>
      <c r="AY9" s="6"/>
      <c r="AZ9" s="15"/>
      <c r="BA9" s="6"/>
      <c r="BB9" s="54"/>
      <c r="BC9" s="58"/>
      <c r="BD9" s="47"/>
      <c r="BE9" s="6"/>
      <c r="BF9" s="7"/>
      <c r="BG9" s="7"/>
      <c r="BH9" s="6"/>
      <c r="BI9" s="7"/>
      <c r="BJ9" s="7"/>
      <c r="BK9" s="6"/>
      <c r="BR9" s="64"/>
      <c r="BY9" s="47"/>
      <c r="BZ9" s="47"/>
      <c r="CA9" s="47"/>
    </row>
    <row r="10" spans="1:79" ht="16.95" customHeight="1" x14ac:dyDescent="0.3">
      <c r="A10" s="102" t="s">
        <v>31</v>
      </c>
      <c r="B10" s="103" t="s">
        <v>32</v>
      </c>
      <c r="C10" s="103" t="s">
        <v>65</v>
      </c>
      <c r="D10" s="104">
        <v>9</v>
      </c>
      <c r="E10" s="103">
        <v>2</v>
      </c>
      <c r="F10" s="105">
        <v>7</v>
      </c>
      <c r="G10" s="106">
        <f t="shared" si="0"/>
        <v>3.5</v>
      </c>
      <c r="H10" s="103">
        <v>1</v>
      </c>
      <c r="I10" s="103">
        <v>3</v>
      </c>
      <c r="J10" s="107">
        <f t="shared" si="1"/>
        <v>0.33333333333333331</v>
      </c>
      <c r="K10" s="103"/>
      <c r="L10" s="103"/>
      <c r="M10" s="103"/>
      <c r="N10" s="103"/>
      <c r="O10" s="103">
        <v>0</v>
      </c>
      <c r="P10" s="103">
        <v>0</v>
      </c>
      <c r="Q10" s="107">
        <v>0</v>
      </c>
      <c r="R10" s="103"/>
      <c r="S10" s="103">
        <v>0</v>
      </c>
      <c r="T10" s="103">
        <v>1</v>
      </c>
      <c r="U10" s="103">
        <f t="shared" si="3"/>
        <v>1</v>
      </c>
      <c r="V10" s="106">
        <f t="shared" si="4"/>
        <v>0.5</v>
      </c>
      <c r="W10" s="103"/>
      <c r="X10" s="109">
        <v>0</v>
      </c>
      <c r="Y10" s="106">
        <f t="shared" si="5"/>
        <v>0</v>
      </c>
      <c r="Z10" s="103"/>
      <c r="AA10" s="103">
        <v>1</v>
      </c>
      <c r="AB10" s="108">
        <f t="shared" si="6"/>
        <v>0.5</v>
      </c>
      <c r="AC10" s="103"/>
      <c r="AD10" s="103">
        <v>0</v>
      </c>
      <c r="AE10" s="103">
        <v>1</v>
      </c>
      <c r="AF10" s="106">
        <f t="shared" si="7"/>
        <v>0.5</v>
      </c>
      <c r="AG10" s="104"/>
      <c r="AH10" s="103"/>
      <c r="AI10" s="103">
        <f t="shared" si="8"/>
        <v>2</v>
      </c>
      <c r="AJ10" s="106">
        <f t="shared" si="9"/>
        <v>1</v>
      </c>
      <c r="AK10" s="107">
        <f t="shared" si="10"/>
        <v>0.2857142857142857</v>
      </c>
      <c r="AL10" s="107"/>
      <c r="AM10" s="107" t="s">
        <v>66</v>
      </c>
      <c r="AN10" s="107" t="s">
        <v>56</v>
      </c>
      <c r="AO10" s="1"/>
      <c r="AP10" s="6"/>
      <c r="AQ10" s="17"/>
      <c r="AR10" s="18"/>
      <c r="AS10" s="19"/>
      <c r="AT10" s="17"/>
      <c r="AU10" s="17"/>
      <c r="AV10" s="17"/>
      <c r="AW10" s="17"/>
      <c r="AX10" s="83"/>
      <c r="AY10" s="6"/>
      <c r="AZ10" s="15"/>
      <c r="BA10" s="6"/>
      <c r="BB10" s="54"/>
      <c r="BC10" s="58"/>
      <c r="BD10" s="47"/>
      <c r="BE10" s="53"/>
      <c r="BF10" s="7"/>
      <c r="BG10" s="7"/>
      <c r="BH10" s="12"/>
      <c r="BI10" s="7"/>
      <c r="BJ10" s="7"/>
      <c r="BK10" s="21"/>
      <c r="BR10" s="67"/>
      <c r="BY10" s="47"/>
      <c r="BZ10" s="47"/>
      <c r="CA10" s="47"/>
    </row>
    <row r="11" spans="1:79" ht="16.95" customHeight="1" x14ac:dyDescent="0.3">
      <c r="A11" s="7" t="s">
        <v>31</v>
      </c>
      <c r="B11" s="6" t="s">
        <v>32</v>
      </c>
      <c r="C11" s="6" t="s">
        <v>36</v>
      </c>
      <c r="D11" s="21">
        <v>42</v>
      </c>
      <c r="E11" s="6">
        <v>11</v>
      </c>
      <c r="F11" s="15">
        <v>37</v>
      </c>
      <c r="G11" s="60">
        <f t="shared" si="0"/>
        <v>3.3636363636363638</v>
      </c>
      <c r="H11" s="6">
        <v>2</v>
      </c>
      <c r="I11" s="6">
        <v>9</v>
      </c>
      <c r="J11" s="12">
        <f t="shared" si="1"/>
        <v>0.22222222222222221</v>
      </c>
      <c r="K11" s="61"/>
      <c r="L11" s="6"/>
      <c r="M11" s="6"/>
      <c r="N11" s="61"/>
      <c r="O11" s="6">
        <v>8</v>
      </c>
      <c r="P11" s="6">
        <v>12</v>
      </c>
      <c r="Q11" s="12">
        <f t="shared" si="2"/>
        <v>0.66666666666666663</v>
      </c>
      <c r="R11" s="61"/>
      <c r="S11" s="6">
        <v>3</v>
      </c>
      <c r="T11" s="6">
        <v>4</v>
      </c>
      <c r="U11" s="6">
        <f t="shared" si="3"/>
        <v>7</v>
      </c>
      <c r="V11" s="60">
        <f t="shared" si="4"/>
        <v>0.63636363636363635</v>
      </c>
      <c r="W11" s="61"/>
      <c r="X11" s="6">
        <v>2</v>
      </c>
      <c r="Y11" s="60">
        <f t="shared" si="5"/>
        <v>0.18181818181818182</v>
      </c>
      <c r="Z11" s="61"/>
      <c r="AA11" s="6">
        <v>7</v>
      </c>
      <c r="AB11" s="62">
        <f t="shared" si="6"/>
        <v>0.63636363636363635</v>
      </c>
      <c r="AC11" s="61"/>
      <c r="AD11" s="6">
        <v>0</v>
      </c>
      <c r="AE11" s="6">
        <v>2</v>
      </c>
      <c r="AF11" s="60">
        <f t="shared" si="7"/>
        <v>0.18181818181818182</v>
      </c>
      <c r="AG11" s="6">
        <v>2</v>
      </c>
      <c r="AH11" s="61"/>
      <c r="AI11" s="6">
        <f t="shared" si="8"/>
        <v>12</v>
      </c>
      <c r="AJ11" s="60">
        <f t="shared" si="9"/>
        <v>1.0909090909090908</v>
      </c>
      <c r="AK11" s="12">
        <f t="shared" si="10"/>
        <v>0.56756756756756754</v>
      </c>
      <c r="AL11" s="63"/>
      <c r="AM11" s="12" t="s">
        <v>37</v>
      </c>
      <c r="AN11" s="12" t="s">
        <v>38</v>
      </c>
      <c r="AO11" s="1"/>
      <c r="AP11" s="6"/>
      <c r="AQ11" s="6"/>
      <c r="AR11" s="13"/>
      <c r="AS11" s="7"/>
      <c r="AT11" s="6"/>
      <c r="AU11" s="6"/>
      <c r="AV11" s="6"/>
      <c r="AW11" s="14"/>
      <c r="AX11" s="7"/>
      <c r="AY11" s="6"/>
      <c r="AZ11" s="15"/>
      <c r="BA11" s="6"/>
      <c r="BB11" s="54"/>
      <c r="BC11" s="58"/>
      <c r="BD11" s="47"/>
      <c r="BE11" s="6"/>
      <c r="BF11" s="7"/>
      <c r="BG11" s="7"/>
      <c r="BH11" s="12"/>
      <c r="BI11" s="7"/>
      <c r="BJ11" s="7"/>
      <c r="BK11" s="6"/>
      <c r="BR11" s="64"/>
      <c r="BY11" s="47"/>
      <c r="BZ11" s="47"/>
      <c r="CA11" s="47"/>
    </row>
    <row r="12" spans="1:79" ht="16.95" customHeight="1" x14ac:dyDescent="0.3">
      <c r="A12" s="102" t="s">
        <v>31</v>
      </c>
      <c r="B12" s="103" t="s">
        <v>32</v>
      </c>
      <c r="C12" s="103" t="s">
        <v>40</v>
      </c>
      <c r="D12" s="104">
        <v>32</v>
      </c>
      <c r="E12" s="103">
        <v>36</v>
      </c>
      <c r="F12" s="105">
        <v>1130</v>
      </c>
      <c r="G12" s="106">
        <f t="shared" si="0"/>
        <v>31.388888888888889</v>
      </c>
      <c r="H12" s="103">
        <v>145</v>
      </c>
      <c r="I12" s="103">
        <v>290</v>
      </c>
      <c r="J12" s="107">
        <f t="shared" si="1"/>
        <v>0.5</v>
      </c>
      <c r="K12" s="103"/>
      <c r="L12" s="103"/>
      <c r="M12" s="103"/>
      <c r="N12" s="103"/>
      <c r="O12" s="103">
        <v>88</v>
      </c>
      <c r="P12" s="103">
        <v>161</v>
      </c>
      <c r="Q12" s="107">
        <f t="shared" si="2"/>
        <v>0.54658385093167705</v>
      </c>
      <c r="R12" s="103"/>
      <c r="S12" s="103">
        <v>135</v>
      </c>
      <c r="T12" s="103">
        <v>248</v>
      </c>
      <c r="U12" s="103">
        <f t="shared" si="3"/>
        <v>383</v>
      </c>
      <c r="V12" s="106">
        <f t="shared" si="4"/>
        <v>10.638888888888889</v>
      </c>
      <c r="W12" s="103"/>
      <c r="X12" s="103">
        <v>61</v>
      </c>
      <c r="Y12" s="106">
        <f t="shared" si="5"/>
        <v>1.6944444444444444</v>
      </c>
      <c r="Z12" s="103"/>
      <c r="AA12" s="103">
        <v>158</v>
      </c>
      <c r="AB12" s="108">
        <f t="shared" si="6"/>
        <v>4.3888888888888893</v>
      </c>
      <c r="AC12" s="103"/>
      <c r="AD12" s="103">
        <v>34</v>
      </c>
      <c r="AE12" s="103">
        <v>73</v>
      </c>
      <c r="AF12" s="106">
        <f t="shared" si="7"/>
        <v>2.0277777777777777</v>
      </c>
      <c r="AG12" s="103">
        <v>35</v>
      </c>
      <c r="AH12" s="103"/>
      <c r="AI12" s="103">
        <f t="shared" si="8"/>
        <v>378</v>
      </c>
      <c r="AJ12" s="106">
        <f t="shared" si="9"/>
        <v>10.5</v>
      </c>
      <c r="AK12" s="107">
        <f t="shared" si="10"/>
        <v>0.7469026548672566</v>
      </c>
      <c r="AL12" s="107"/>
      <c r="AM12" s="107" t="s">
        <v>37</v>
      </c>
      <c r="AN12" s="107" t="s">
        <v>38</v>
      </c>
      <c r="AO12" s="1"/>
      <c r="AP12" s="6"/>
      <c r="AQ12" s="6"/>
      <c r="AR12" s="13"/>
      <c r="AS12" s="7"/>
      <c r="AT12" s="6"/>
      <c r="AU12" s="6"/>
      <c r="AV12" s="6"/>
      <c r="AW12" s="14"/>
      <c r="AX12" s="7"/>
      <c r="AY12" s="6"/>
      <c r="AZ12" s="15"/>
      <c r="BA12" s="6"/>
      <c r="BB12" s="54"/>
      <c r="BC12" s="58"/>
      <c r="BD12" s="47"/>
      <c r="BE12" s="6"/>
      <c r="BF12" s="7"/>
      <c r="BG12" s="7"/>
      <c r="BH12" s="12"/>
      <c r="BI12" s="7"/>
      <c r="BJ12" s="7"/>
      <c r="BK12" s="6"/>
      <c r="BR12" s="64"/>
      <c r="BY12" s="47"/>
      <c r="BZ12" s="47"/>
      <c r="CA12" s="47"/>
    </row>
    <row r="13" spans="1:79" ht="16.95" customHeight="1" x14ac:dyDescent="0.3">
      <c r="A13" s="7" t="s">
        <v>31</v>
      </c>
      <c r="B13" s="6" t="s">
        <v>32</v>
      </c>
      <c r="C13" s="6" t="s">
        <v>41</v>
      </c>
      <c r="D13" s="21">
        <v>10</v>
      </c>
      <c r="E13" s="6">
        <v>10</v>
      </c>
      <c r="F13" s="15">
        <v>300</v>
      </c>
      <c r="G13" s="60">
        <f t="shared" si="0"/>
        <v>30</v>
      </c>
      <c r="H13" s="6">
        <v>89</v>
      </c>
      <c r="I13" s="6">
        <v>192</v>
      </c>
      <c r="J13" s="12">
        <f t="shared" si="1"/>
        <v>0.46354166666666669</v>
      </c>
      <c r="K13" s="61"/>
      <c r="L13" s="6"/>
      <c r="M13" s="6"/>
      <c r="N13" s="61"/>
      <c r="O13" s="6">
        <v>13</v>
      </c>
      <c r="P13" s="6">
        <v>20</v>
      </c>
      <c r="Q13" s="12">
        <f t="shared" si="2"/>
        <v>0.65</v>
      </c>
      <c r="R13" s="61"/>
      <c r="S13" s="6">
        <v>13</v>
      </c>
      <c r="T13" s="6">
        <v>34</v>
      </c>
      <c r="U13" s="6">
        <f t="shared" si="3"/>
        <v>47</v>
      </c>
      <c r="V13" s="60">
        <f t="shared" si="4"/>
        <v>4.7</v>
      </c>
      <c r="W13" s="61"/>
      <c r="X13" s="6">
        <v>26</v>
      </c>
      <c r="Y13" s="60">
        <f t="shared" si="5"/>
        <v>2.6</v>
      </c>
      <c r="Z13" s="61"/>
      <c r="AA13" s="6">
        <v>44</v>
      </c>
      <c r="AB13" s="62">
        <f t="shared" si="6"/>
        <v>4.4000000000000004</v>
      </c>
      <c r="AC13" s="61"/>
      <c r="AD13" s="6">
        <v>26</v>
      </c>
      <c r="AE13" s="6">
        <v>22</v>
      </c>
      <c r="AF13" s="60">
        <f t="shared" si="7"/>
        <v>2.2000000000000002</v>
      </c>
      <c r="AG13" s="6">
        <v>12</v>
      </c>
      <c r="AH13" s="61"/>
      <c r="AI13" s="6">
        <f t="shared" si="8"/>
        <v>191</v>
      </c>
      <c r="AJ13" s="60">
        <f t="shared" si="9"/>
        <v>19.100000000000001</v>
      </c>
      <c r="AK13" s="12">
        <f t="shared" si="10"/>
        <v>0.98</v>
      </c>
      <c r="AL13" s="63"/>
      <c r="AM13" s="12" t="s">
        <v>42</v>
      </c>
      <c r="AN13" s="12" t="s">
        <v>43</v>
      </c>
      <c r="AO13" s="1"/>
      <c r="AP13" s="6"/>
      <c r="AQ13" s="6"/>
      <c r="AR13" s="13"/>
      <c r="AS13" s="7"/>
      <c r="AT13" s="6"/>
      <c r="AU13" s="6"/>
      <c r="AV13" s="6"/>
      <c r="AW13" s="14"/>
      <c r="AX13" s="7"/>
      <c r="AY13" s="6"/>
      <c r="AZ13" s="15"/>
      <c r="BA13" s="6"/>
      <c r="BB13" s="54"/>
      <c r="BC13" s="58"/>
      <c r="BD13" s="47"/>
      <c r="BE13" s="6"/>
      <c r="BF13" s="7"/>
      <c r="BG13" s="7"/>
      <c r="BH13" s="12"/>
      <c r="BI13" s="7"/>
      <c r="BJ13" s="7"/>
      <c r="BK13" s="6"/>
      <c r="BR13" s="64"/>
      <c r="BY13" s="47"/>
      <c r="BZ13" s="47"/>
      <c r="CA13" s="47"/>
    </row>
    <row r="14" spans="1:79" ht="16.95" customHeight="1" x14ac:dyDescent="0.3">
      <c r="A14" s="102" t="s">
        <v>31</v>
      </c>
      <c r="B14" s="103" t="s">
        <v>32</v>
      </c>
      <c r="C14" s="103" t="s">
        <v>67</v>
      </c>
      <c r="D14" s="104">
        <v>25</v>
      </c>
      <c r="E14" s="103">
        <v>2</v>
      </c>
      <c r="F14" s="105">
        <v>5</v>
      </c>
      <c r="G14" s="106">
        <f t="shared" si="0"/>
        <v>2.5</v>
      </c>
      <c r="H14" s="103">
        <v>0</v>
      </c>
      <c r="I14" s="103">
        <v>2</v>
      </c>
      <c r="J14" s="107">
        <f t="shared" si="1"/>
        <v>0</v>
      </c>
      <c r="K14" s="103"/>
      <c r="L14" s="103"/>
      <c r="M14" s="103"/>
      <c r="N14" s="103"/>
      <c r="O14" s="103">
        <v>0</v>
      </c>
      <c r="P14" s="103">
        <v>0</v>
      </c>
      <c r="Q14" s="107">
        <v>0</v>
      </c>
      <c r="R14" s="103"/>
      <c r="S14" s="103">
        <v>0</v>
      </c>
      <c r="T14" s="103">
        <v>1</v>
      </c>
      <c r="U14" s="103">
        <f t="shared" si="3"/>
        <v>1</v>
      </c>
      <c r="V14" s="106">
        <f t="shared" si="4"/>
        <v>0.5</v>
      </c>
      <c r="W14" s="103"/>
      <c r="X14" s="103">
        <v>0</v>
      </c>
      <c r="Y14" s="106">
        <f t="shared" si="5"/>
        <v>0</v>
      </c>
      <c r="Z14" s="103"/>
      <c r="AA14" s="103">
        <v>0</v>
      </c>
      <c r="AB14" s="108">
        <f t="shared" si="6"/>
        <v>0</v>
      </c>
      <c r="AC14" s="103"/>
      <c r="AD14" s="103">
        <v>1</v>
      </c>
      <c r="AE14" s="103">
        <v>0</v>
      </c>
      <c r="AF14" s="106">
        <f t="shared" si="7"/>
        <v>0</v>
      </c>
      <c r="AG14" s="103"/>
      <c r="AH14" s="103"/>
      <c r="AI14" s="103">
        <f t="shared" si="8"/>
        <v>0</v>
      </c>
      <c r="AJ14" s="106">
        <f t="shared" si="9"/>
        <v>0</v>
      </c>
      <c r="AK14" s="107">
        <f t="shared" si="10"/>
        <v>0.4</v>
      </c>
      <c r="AL14" s="107"/>
      <c r="AM14" s="107" t="s">
        <v>68</v>
      </c>
      <c r="AN14" s="107" t="s">
        <v>52</v>
      </c>
      <c r="AO14" s="1"/>
      <c r="AP14" s="6"/>
      <c r="AQ14" s="6"/>
      <c r="AR14" s="13"/>
      <c r="AS14" s="7"/>
      <c r="AT14" s="14"/>
      <c r="AU14" s="6"/>
      <c r="AV14" s="6"/>
      <c r="AW14" s="6"/>
      <c r="AX14" s="7"/>
      <c r="AY14" s="6"/>
      <c r="AZ14" s="15"/>
      <c r="BA14" s="6"/>
      <c r="BB14" s="54"/>
      <c r="BC14" s="58"/>
      <c r="BD14" s="47"/>
      <c r="BE14" s="6"/>
      <c r="BF14" s="7"/>
      <c r="BG14" s="7"/>
      <c r="BH14" s="12"/>
      <c r="BI14" s="7"/>
      <c r="BJ14" s="7"/>
      <c r="BK14" s="6"/>
      <c r="BR14" s="64"/>
      <c r="BY14" s="47"/>
      <c r="BZ14" s="47"/>
      <c r="CA14" s="47"/>
    </row>
    <row r="15" spans="1:79" ht="16.95" customHeight="1" x14ac:dyDescent="0.3">
      <c r="A15" s="7" t="s">
        <v>31</v>
      </c>
      <c r="B15" s="6" t="s">
        <v>32</v>
      </c>
      <c r="C15" s="6" t="s">
        <v>80</v>
      </c>
      <c r="D15" s="21">
        <v>45</v>
      </c>
      <c r="E15" s="6">
        <v>17</v>
      </c>
      <c r="F15" s="15">
        <v>175</v>
      </c>
      <c r="G15" s="60">
        <f t="shared" si="0"/>
        <v>10.294117647058824</v>
      </c>
      <c r="H15" s="6">
        <v>22</v>
      </c>
      <c r="I15" s="6">
        <v>77</v>
      </c>
      <c r="J15" s="12">
        <f t="shared" si="1"/>
        <v>0.2857142857142857</v>
      </c>
      <c r="K15" s="61"/>
      <c r="L15" s="6"/>
      <c r="M15" s="6"/>
      <c r="N15" s="61"/>
      <c r="O15" s="6">
        <v>15</v>
      </c>
      <c r="P15" s="6">
        <v>30</v>
      </c>
      <c r="Q15" s="12">
        <f t="shared" si="2"/>
        <v>0.5</v>
      </c>
      <c r="R15" s="61"/>
      <c r="S15" s="6">
        <v>17</v>
      </c>
      <c r="T15" s="6">
        <v>29</v>
      </c>
      <c r="U15" s="6">
        <f t="shared" si="3"/>
        <v>46</v>
      </c>
      <c r="V15" s="60">
        <f t="shared" si="4"/>
        <v>2.7058823529411766</v>
      </c>
      <c r="W15" s="61"/>
      <c r="X15" s="6">
        <v>7</v>
      </c>
      <c r="Y15" s="60">
        <f t="shared" si="5"/>
        <v>0.41176470588235292</v>
      </c>
      <c r="Z15" s="61"/>
      <c r="AA15" s="6">
        <v>31</v>
      </c>
      <c r="AB15" s="62">
        <f t="shared" si="6"/>
        <v>1.8235294117647058</v>
      </c>
      <c r="AC15" s="61"/>
      <c r="AD15" s="6">
        <v>3</v>
      </c>
      <c r="AE15" s="6">
        <v>21</v>
      </c>
      <c r="AF15" s="60">
        <f t="shared" si="7"/>
        <v>1.2352941176470589</v>
      </c>
      <c r="AG15" s="6">
        <v>4</v>
      </c>
      <c r="AH15" s="61"/>
      <c r="AI15" s="6">
        <f t="shared" si="8"/>
        <v>59</v>
      </c>
      <c r="AJ15" s="60">
        <f t="shared" si="9"/>
        <v>3.4705882352941178</v>
      </c>
      <c r="AK15" s="12">
        <f t="shared" si="10"/>
        <v>0.57714285714285718</v>
      </c>
      <c r="AL15" s="63"/>
      <c r="AM15" s="12" t="s">
        <v>34</v>
      </c>
      <c r="AN15" s="12" t="s">
        <v>59</v>
      </c>
      <c r="AO15" s="1"/>
      <c r="AP15" s="6"/>
      <c r="AQ15" s="6"/>
      <c r="AR15" s="13"/>
      <c r="AS15" s="7"/>
      <c r="AT15" s="6"/>
      <c r="AU15" s="6"/>
      <c r="AV15" s="6"/>
      <c r="AW15" s="14"/>
      <c r="AX15" s="7"/>
      <c r="AY15" s="6"/>
      <c r="AZ15" s="15"/>
      <c r="BA15" s="6"/>
      <c r="BB15" s="54"/>
      <c r="BC15" s="58"/>
      <c r="BD15" s="47"/>
      <c r="BE15" s="6"/>
      <c r="BF15" s="6"/>
      <c r="BG15" s="6"/>
      <c r="BH15" s="6"/>
      <c r="BI15" s="7"/>
      <c r="BJ15" s="7"/>
      <c r="BK15" s="6"/>
      <c r="BR15" s="6"/>
      <c r="BY15" s="47"/>
      <c r="BZ15" s="47"/>
      <c r="CA15" s="47"/>
    </row>
    <row r="16" spans="1:79" ht="16.95" customHeight="1" x14ac:dyDescent="0.3">
      <c r="A16" s="102" t="s">
        <v>31</v>
      </c>
      <c r="B16" s="103" t="s">
        <v>32</v>
      </c>
      <c r="C16" s="103" t="s">
        <v>44</v>
      </c>
      <c r="D16" s="104">
        <v>12</v>
      </c>
      <c r="E16" s="103">
        <v>17</v>
      </c>
      <c r="F16" s="105">
        <v>103</v>
      </c>
      <c r="G16" s="106">
        <f t="shared" si="0"/>
        <v>6.0588235294117645</v>
      </c>
      <c r="H16" s="103">
        <v>3</v>
      </c>
      <c r="I16" s="103">
        <v>16</v>
      </c>
      <c r="J16" s="107">
        <f t="shared" si="1"/>
        <v>0.1875</v>
      </c>
      <c r="K16" s="103"/>
      <c r="L16" s="103"/>
      <c r="M16" s="103"/>
      <c r="N16" s="103"/>
      <c r="O16" s="103">
        <v>10</v>
      </c>
      <c r="P16" s="103">
        <v>13</v>
      </c>
      <c r="Q16" s="107">
        <f t="shared" si="2"/>
        <v>0.76923076923076927</v>
      </c>
      <c r="R16" s="103"/>
      <c r="S16" s="103">
        <v>2</v>
      </c>
      <c r="T16" s="103">
        <v>2</v>
      </c>
      <c r="U16" s="103">
        <f t="shared" si="3"/>
        <v>4</v>
      </c>
      <c r="V16" s="106">
        <f t="shared" si="4"/>
        <v>0.23529411764705882</v>
      </c>
      <c r="W16" s="103"/>
      <c r="X16" s="103">
        <v>7</v>
      </c>
      <c r="Y16" s="106">
        <f t="shared" si="5"/>
        <v>0.41176470588235292</v>
      </c>
      <c r="Z16" s="103"/>
      <c r="AA16" s="103">
        <v>16</v>
      </c>
      <c r="AB16" s="108">
        <f t="shared" si="6"/>
        <v>0.94117647058823528</v>
      </c>
      <c r="AC16" s="103"/>
      <c r="AD16" s="103">
        <v>4</v>
      </c>
      <c r="AE16" s="103">
        <v>15</v>
      </c>
      <c r="AF16" s="106">
        <f t="shared" si="7"/>
        <v>0.88235294117647056</v>
      </c>
      <c r="AG16" s="103">
        <v>2</v>
      </c>
      <c r="AH16" s="103"/>
      <c r="AI16" s="103">
        <f t="shared" si="8"/>
        <v>16</v>
      </c>
      <c r="AJ16" s="106">
        <f t="shared" si="9"/>
        <v>0.94117647058823528</v>
      </c>
      <c r="AK16" s="107">
        <f t="shared" si="10"/>
        <v>0.22330097087378642</v>
      </c>
      <c r="AL16" s="107"/>
      <c r="AM16" s="107" t="s">
        <v>45</v>
      </c>
      <c r="AN16" s="107" t="s">
        <v>46</v>
      </c>
      <c r="AO16" s="1"/>
      <c r="AP16" s="6"/>
      <c r="AQ16" s="6"/>
      <c r="AR16" s="13"/>
      <c r="AS16" s="7"/>
      <c r="AT16" s="6"/>
      <c r="AU16" s="6"/>
      <c r="AV16" s="6"/>
      <c r="AW16" s="14"/>
      <c r="AX16" s="7"/>
      <c r="AY16" s="6"/>
      <c r="AZ16" s="15"/>
      <c r="BA16" s="6"/>
      <c r="BB16" s="54"/>
      <c r="BC16" s="58"/>
      <c r="BD16" s="47"/>
      <c r="BE16" s="6"/>
      <c r="BF16" s="7"/>
      <c r="BG16" s="7"/>
      <c r="BH16" s="12"/>
      <c r="BI16" s="7"/>
      <c r="BJ16" s="7"/>
      <c r="BK16" s="6"/>
      <c r="BR16" s="6"/>
      <c r="BY16" s="47"/>
      <c r="BZ16" s="47"/>
      <c r="CA16" s="47"/>
    </row>
    <row r="17" spans="1:79" ht="16.95" customHeight="1" x14ac:dyDescent="0.3">
      <c r="A17" s="7" t="s">
        <v>31</v>
      </c>
      <c r="B17" s="6" t="s">
        <v>32</v>
      </c>
      <c r="C17" s="6" t="s">
        <v>47</v>
      </c>
      <c r="D17" s="21">
        <v>13</v>
      </c>
      <c r="E17" s="6">
        <v>36</v>
      </c>
      <c r="F17" s="15">
        <v>1410</v>
      </c>
      <c r="G17" s="60">
        <f t="shared" si="0"/>
        <v>39.166666666666664</v>
      </c>
      <c r="H17" s="6">
        <v>209</v>
      </c>
      <c r="I17" s="6">
        <v>416</v>
      </c>
      <c r="J17" s="12">
        <f t="shared" si="1"/>
        <v>0.50240384615384615</v>
      </c>
      <c r="K17" s="61"/>
      <c r="L17" s="6">
        <v>0</v>
      </c>
      <c r="M17" s="6">
        <v>2</v>
      </c>
      <c r="N17" s="61"/>
      <c r="O17" s="6">
        <v>149</v>
      </c>
      <c r="P17" s="6">
        <v>213</v>
      </c>
      <c r="Q17" s="12">
        <f t="shared" si="2"/>
        <v>0.69953051643192488</v>
      </c>
      <c r="R17" s="61"/>
      <c r="S17" s="6">
        <v>119</v>
      </c>
      <c r="T17" s="6">
        <v>208</v>
      </c>
      <c r="U17" s="6">
        <f t="shared" si="3"/>
        <v>327</v>
      </c>
      <c r="V17" s="60">
        <f t="shared" si="4"/>
        <v>9.0833333333333339</v>
      </c>
      <c r="W17" s="61"/>
      <c r="X17" s="6">
        <v>91</v>
      </c>
      <c r="Y17" s="60">
        <f t="shared" si="5"/>
        <v>2.5277777777777777</v>
      </c>
      <c r="Z17" s="61"/>
      <c r="AA17" s="6">
        <v>150</v>
      </c>
      <c r="AB17" s="62">
        <f t="shared" si="6"/>
        <v>4.166666666666667</v>
      </c>
      <c r="AC17" s="61"/>
      <c r="AD17" s="6">
        <v>119</v>
      </c>
      <c r="AE17" s="6">
        <v>100</v>
      </c>
      <c r="AF17" s="60">
        <f t="shared" si="7"/>
        <v>2.7777777777777777</v>
      </c>
      <c r="AG17" s="6">
        <v>8</v>
      </c>
      <c r="AH17" s="61"/>
      <c r="AI17" s="6">
        <f t="shared" si="8"/>
        <v>567</v>
      </c>
      <c r="AJ17" s="60">
        <f t="shared" si="9"/>
        <v>15.75</v>
      </c>
      <c r="AK17" s="12">
        <f t="shared" si="10"/>
        <v>0.77659574468085102</v>
      </c>
      <c r="AL17" s="63"/>
      <c r="AM17" s="12" t="s">
        <v>48</v>
      </c>
      <c r="AN17" s="12" t="s">
        <v>49</v>
      </c>
      <c r="AO17" s="1"/>
      <c r="AP17" s="6"/>
      <c r="AQ17" s="6"/>
      <c r="AR17" s="13"/>
      <c r="AS17" s="7"/>
      <c r="AT17" s="6"/>
      <c r="AU17" s="6"/>
      <c r="AV17" s="6"/>
      <c r="AW17" s="14"/>
      <c r="AX17" s="7"/>
      <c r="AY17" s="6"/>
      <c r="AZ17" s="15"/>
      <c r="BA17" s="6"/>
      <c r="BB17" s="54"/>
      <c r="BC17" s="58"/>
      <c r="BD17" s="47"/>
      <c r="BE17" s="6"/>
      <c r="BF17" s="7"/>
      <c r="BG17" s="7"/>
      <c r="BH17" s="12"/>
      <c r="BI17" s="7"/>
      <c r="BJ17" s="7"/>
      <c r="BK17" s="6"/>
      <c r="BR17" s="64"/>
      <c r="BY17" s="47"/>
      <c r="BZ17" s="47"/>
      <c r="CA17" s="47"/>
    </row>
    <row r="18" spans="1:79" ht="16.95" customHeight="1" x14ac:dyDescent="0.3">
      <c r="A18" s="102" t="s">
        <v>31</v>
      </c>
      <c r="B18" s="103" t="s">
        <v>32</v>
      </c>
      <c r="C18" s="103" t="s">
        <v>50</v>
      </c>
      <c r="D18" s="104">
        <v>33</v>
      </c>
      <c r="E18" s="103">
        <v>36</v>
      </c>
      <c r="F18" s="105">
        <v>1240</v>
      </c>
      <c r="G18" s="106">
        <f t="shared" si="0"/>
        <v>34.444444444444443</v>
      </c>
      <c r="H18" s="103">
        <f>178+4</f>
        <v>182</v>
      </c>
      <c r="I18" s="103">
        <f>463+22</f>
        <v>485</v>
      </c>
      <c r="J18" s="107">
        <f t="shared" si="1"/>
        <v>0.37525773195876289</v>
      </c>
      <c r="K18" s="103"/>
      <c r="L18" s="103">
        <v>4</v>
      </c>
      <c r="M18" s="103">
        <v>22</v>
      </c>
      <c r="N18" s="103"/>
      <c r="O18" s="103">
        <v>201</v>
      </c>
      <c r="P18" s="103">
        <v>288</v>
      </c>
      <c r="Q18" s="107">
        <f t="shared" si="2"/>
        <v>0.69791666666666663</v>
      </c>
      <c r="R18" s="103"/>
      <c r="S18" s="103">
        <v>57</v>
      </c>
      <c r="T18" s="103">
        <v>144</v>
      </c>
      <c r="U18" s="103">
        <f t="shared" si="3"/>
        <v>201</v>
      </c>
      <c r="V18" s="106">
        <f t="shared" si="4"/>
        <v>5.583333333333333</v>
      </c>
      <c r="W18" s="103"/>
      <c r="X18" s="103">
        <v>128</v>
      </c>
      <c r="Y18" s="106">
        <f t="shared" si="5"/>
        <v>3.5555555555555554</v>
      </c>
      <c r="Z18" s="103"/>
      <c r="AA18" s="103">
        <v>110</v>
      </c>
      <c r="AB18" s="108">
        <f t="shared" si="6"/>
        <v>3.0555555555555554</v>
      </c>
      <c r="AC18" s="103"/>
      <c r="AD18" s="103">
        <v>57</v>
      </c>
      <c r="AE18" s="103">
        <v>111</v>
      </c>
      <c r="AF18" s="106">
        <f t="shared" si="7"/>
        <v>3.0833333333333335</v>
      </c>
      <c r="AG18" s="103">
        <v>5</v>
      </c>
      <c r="AH18" s="103"/>
      <c r="AI18" s="103">
        <f t="shared" si="8"/>
        <v>569</v>
      </c>
      <c r="AJ18" s="106">
        <f t="shared" si="9"/>
        <v>15.805555555555555</v>
      </c>
      <c r="AK18" s="107">
        <f t="shared" si="10"/>
        <v>0.78387096774193543</v>
      </c>
      <c r="AL18" s="107"/>
      <c r="AM18" s="107" t="s">
        <v>51</v>
      </c>
      <c r="AN18" s="107" t="s">
        <v>52</v>
      </c>
      <c r="AO18" s="1"/>
      <c r="AP18" s="6"/>
      <c r="AQ18" s="6"/>
      <c r="AR18" s="13"/>
      <c r="AS18" s="7"/>
      <c r="AT18" s="6"/>
      <c r="AU18" s="6"/>
      <c r="AV18" s="6"/>
      <c r="AW18" s="14"/>
      <c r="AX18" s="7"/>
      <c r="AY18" s="6"/>
      <c r="AZ18" s="15"/>
      <c r="BA18" s="16"/>
      <c r="BB18" s="54"/>
      <c r="BC18" s="58"/>
      <c r="BD18" s="47"/>
      <c r="BE18" s="6"/>
      <c r="BF18" s="7"/>
      <c r="BG18" s="7"/>
      <c r="BH18" s="12"/>
      <c r="BI18" s="7"/>
      <c r="BJ18" s="7"/>
      <c r="BK18" s="6"/>
      <c r="BR18" s="64"/>
      <c r="BY18" s="47"/>
      <c r="BZ18" s="47"/>
      <c r="CA18" s="47"/>
    </row>
    <row r="19" spans="1:79" ht="16.95" customHeight="1" x14ac:dyDescent="0.3">
      <c r="A19" s="7" t="s">
        <v>31</v>
      </c>
      <c r="B19" s="6" t="s">
        <v>32</v>
      </c>
      <c r="C19" s="6" t="s">
        <v>53</v>
      </c>
      <c r="D19" s="21">
        <v>11</v>
      </c>
      <c r="E19" s="6">
        <v>36</v>
      </c>
      <c r="F19" s="15">
        <v>1540</v>
      </c>
      <c r="G19" s="60">
        <f t="shared" si="0"/>
        <v>42.777777777777779</v>
      </c>
      <c r="H19" s="6">
        <v>310</v>
      </c>
      <c r="I19" s="6">
        <v>776</v>
      </c>
      <c r="J19" s="12">
        <f t="shared" si="1"/>
        <v>0.39948453608247425</v>
      </c>
      <c r="K19" s="61"/>
      <c r="L19" s="6">
        <v>0</v>
      </c>
      <c r="M19" s="6">
        <v>6</v>
      </c>
      <c r="N19" s="61"/>
      <c r="O19" s="6">
        <v>247</v>
      </c>
      <c r="P19" s="6">
        <v>349</v>
      </c>
      <c r="Q19" s="12">
        <f t="shared" si="2"/>
        <v>0.70773638968481378</v>
      </c>
      <c r="R19" s="61"/>
      <c r="S19" s="6">
        <v>114</v>
      </c>
      <c r="T19" s="6">
        <v>116</v>
      </c>
      <c r="U19" s="6">
        <f t="shared" si="3"/>
        <v>230</v>
      </c>
      <c r="V19" s="60">
        <f t="shared" si="4"/>
        <v>6.3888888888888893</v>
      </c>
      <c r="W19" s="61"/>
      <c r="X19" s="6">
        <v>187</v>
      </c>
      <c r="Y19" s="60">
        <f t="shared" si="5"/>
        <v>5.1944444444444446</v>
      </c>
      <c r="Z19" s="61"/>
      <c r="AA19" s="6">
        <v>124</v>
      </c>
      <c r="AB19" s="62">
        <f t="shared" si="6"/>
        <v>3.4444444444444446</v>
      </c>
      <c r="AC19" s="61"/>
      <c r="AD19" s="6">
        <v>91</v>
      </c>
      <c r="AE19" s="6">
        <v>196</v>
      </c>
      <c r="AF19" s="60">
        <f t="shared" si="7"/>
        <v>5.4444444444444446</v>
      </c>
      <c r="AG19" s="6">
        <v>14</v>
      </c>
      <c r="AH19" s="61"/>
      <c r="AI19" s="6">
        <f t="shared" si="8"/>
        <v>867</v>
      </c>
      <c r="AJ19" s="60">
        <f t="shared" si="9"/>
        <v>24.083333333333332</v>
      </c>
      <c r="AK19" s="12">
        <f t="shared" si="10"/>
        <v>0.88701298701298703</v>
      </c>
      <c r="AL19" s="63"/>
      <c r="AM19" s="12" t="s">
        <v>54</v>
      </c>
      <c r="AN19" s="12" t="s">
        <v>43</v>
      </c>
      <c r="AO19" s="1"/>
      <c r="AP19" s="6"/>
      <c r="AQ19" s="6"/>
      <c r="AR19" s="13"/>
      <c r="AS19" s="7"/>
      <c r="AT19" s="14"/>
      <c r="AU19" s="6"/>
      <c r="AV19" s="6"/>
      <c r="AW19" s="6"/>
      <c r="AX19" s="7"/>
      <c r="AY19" s="6"/>
      <c r="AZ19" s="15"/>
      <c r="BA19" s="6"/>
      <c r="BB19" s="54"/>
      <c r="BC19" s="58"/>
      <c r="BD19" s="47"/>
      <c r="BE19" s="6"/>
      <c r="BF19" s="7"/>
      <c r="BG19" s="7"/>
      <c r="BH19" s="12"/>
      <c r="BI19" s="7"/>
      <c r="BJ19" s="7"/>
      <c r="BK19" s="6"/>
      <c r="BR19" s="64"/>
      <c r="BY19" s="47"/>
      <c r="BZ19" s="47"/>
      <c r="CA19" s="47"/>
    </row>
    <row r="20" spans="1:79" ht="16.95" customHeight="1" x14ac:dyDescent="0.3">
      <c r="A20" s="102" t="s">
        <v>31</v>
      </c>
      <c r="B20" s="103" t="s">
        <v>32</v>
      </c>
      <c r="C20" s="103" t="s">
        <v>55</v>
      </c>
      <c r="D20" s="104">
        <v>8</v>
      </c>
      <c r="E20" s="103">
        <v>36</v>
      </c>
      <c r="F20" s="105">
        <v>1415</v>
      </c>
      <c r="G20" s="106">
        <f t="shared" si="0"/>
        <v>39.305555555555557</v>
      </c>
      <c r="H20" s="103">
        <f>114+2</f>
        <v>116</v>
      </c>
      <c r="I20" s="103">
        <f>287+11</f>
        <v>298</v>
      </c>
      <c r="J20" s="107">
        <f t="shared" si="1"/>
        <v>0.38926174496644295</v>
      </c>
      <c r="K20" s="103"/>
      <c r="L20" s="103">
        <v>2</v>
      </c>
      <c r="M20" s="103">
        <v>11</v>
      </c>
      <c r="N20" s="103"/>
      <c r="O20" s="103">
        <v>22</v>
      </c>
      <c r="P20" s="103">
        <v>36</v>
      </c>
      <c r="Q20" s="107">
        <f t="shared" si="2"/>
        <v>0.61111111111111116</v>
      </c>
      <c r="R20" s="103"/>
      <c r="S20" s="103">
        <v>23</v>
      </c>
      <c r="T20" s="103">
        <v>70</v>
      </c>
      <c r="U20" s="103">
        <f t="shared" si="3"/>
        <v>93</v>
      </c>
      <c r="V20" s="106">
        <f t="shared" si="4"/>
        <v>2.5833333333333335</v>
      </c>
      <c r="W20" s="103"/>
      <c r="X20" s="103">
        <v>134</v>
      </c>
      <c r="Y20" s="106">
        <f t="shared" si="5"/>
        <v>3.7222222222222223</v>
      </c>
      <c r="Z20" s="103"/>
      <c r="AA20" s="103">
        <v>136</v>
      </c>
      <c r="AB20" s="108">
        <f t="shared" si="6"/>
        <v>3.7777777777777777</v>
      </c>
      <c r="AC20" s="103"/>
      <c r="AD20" s="103">
        <v>69</v>
      </c>
      <c r="AE20" s="103">
        <v>103</v>
      </c>
      <c r="AF20" s="106">
        <f t="shared" si="7"/>
        <v>2.8611111111111112</v>
      </c>
      <c r="AG20" s="103">
        <v>6</v>
      </c>
      <c r="AH20" s="103"/>
      <c r="AI20" s="103">
        <f t="shared" si="8"/>
        <v>256</v>
      </c>
      <c r="AJ20" s="106">
        <f t="shared" si="9"/>
        <v>7.1111111111111107</v>
      </c>
      <c r="AK20" s="107">
        <f t="shared" si="10"/>
        <v>0.41201413427561839</v>
      </c>
      <c r="AL20" s="107"/>
      <c r="AM20" s="107" t="s">
        <v>34</v>
      </c>
      <c r="AN20" s="107" t="s">
        <v>56</v>
      </c>
      <c r="AO20" s="1"/>
      <c r="AP20" s="6"/>
      <c r="AQ20" s="6"/>
      <c r="AR20" s="13"/>
      <c r="AS20" s="7"/>
      <c r="AT20" s="6"/>
      <c r="AU20" s="6"/>
      <c r="AV20" s="6"/>
      <c r="AW20" s="14"/>
      <c r="AX20" s="7"/>
      <c r="AY20" s="6"/>
      <c r="AZ20" s="15"/>
      <c r="BA20" s="6"/>
      <c r="BB20" s="54"/>
      <c r="BC20" s="58"/>
      <c r="BD20" s="47"/>
      <c r="BE20" s="6"/>
      <c r="BF20" s="7"/>
      <c r="BG20" s="7"/>
      <c r="BH20" s="12"/>
      <c r="BI20" s="7"/>
      <c r="BJ20" s="7"/>
      <c r="BK20" s="6"/>
      <c r="BR20" s="64"/>
      <c r="BY20" s="47"/>
      <c r="BZ20" s="47"/>
      <c r="CA20" s="47"/>
    </row>
    <row r="21" spans="1:79" ht="16.95" customHeight="1" x14ac:dyDescent="0.3">
      <c r="A21" s="7" t="s">
        <v>31</v>
      </c>
      <c r="B21" s="6" t="s">
        <v>32</v>
      </c>
      <c r="C21" s="6" t="s">
        <v>57</v>
      </c>
      <c r="D21" s="21">
        <v>21</v>
      </c>
      <c r="E21" s="6">
        <v>5</v>
      </c>
      <c r="F21" s="15">
        <v>140</v>
      </c>
      <c r="G21" s="60">
        <f t="shared" si="0"/>
        <v>28</v>
      </c>
      <c r="H21" s="6">
        <v>36</v>
      </c>
      <c r="I21" s="6">
        <v>74</v>
      </c>
      <c r="J21" s="12">
        <f t="shared" si="1"/>
        <v>0.48648648648648651</v>
      </c>
      <c r="K21" s="61"/>
      <c r="L21" s="6"/>
      <c r="M21" s="6"/>
      <c r="N21" s="61"/>
      <c r="O21" s="6">
        <v>25</v>
      </c>
      <c r="P21" s="6">
        <v>42</v>
      </c>
      <c r="Q21" s="12">
        <f t="shared" si="2"/>
        <v>0.59523809523809523</v>
      </c>
      <c r="R21" s="61"/>
      <c r="S21" s="6">
        <v>6</v>
      </c>
      <c r="T21" s="6">
        <v>6</v>
      </c>
      <c r="U21" s="6">
        <f t="shared" si="3"/>
        <v>12</v>
      </c>
      <c r="V21" s="60">
        <f t="shared" si="4"/>
        <v>2.4</v>
      </c>
      <c r="W21" s="61"/>
      <c r="X21" s="6">
        <v>14</v>
      </c>
      <c r="Y21" s="60">
        <f t="shared" si="5"/>
        <v>2.8</v>
      </c>
      <c r="Z21" s="61"/>
      <c r="AA21" s="6">
        <v>22</v>
      </c>
      <c r="AB21" s="62">
        <f t="shared" si="6"/>
        <v>4.4000000000000004</v>
      </c>
      <c r="AC21" s="61"/>
      <c r="AD21" s="6">
        <v>7</v>
      </c>
      <c r="AE21" s="6">
        <v>23</v>
      </c>
      <c r="AF21" s="60">
        <f t="shared" si="7"/>
        <v>4.5999999999999996</v>
      </c>
      <c r="AG21" s="6"/>
      <c r="AH21" s="61"/>
      <c r="AI21" s="6">
        <f t="shared" si="8"/>
        <v>97</v>
      </c>
      <c r="AJ21" s="60">
        <f t="shared" si="9"/>
        <v>19.399999999999999</v>
      </c>
      <c r="AK21" s="12">
        <f t="shared" si="10"/>
        <v>0.86428571428571432</v>
      </c>
      <c r="AL21" s="63"/>
      <c r="AM21" s="12" t="s">
        <v>92</v>
      </c>
      <c r="AN21" s="12" t="s">
        <v>93</v>
      </c>
      <c r="AO21" s="1"/>
      <c r="AP21" s="6"/>
      <c r="AQ21" s="6"/>
      <c r="AR21" s="13"/>
      <c r="AS21" s="7"/>
      <c r="AT21" s="14"/>
      <c r="AU21" s="6"/>
      <c r="AV21" s="6"/>
      <c r="AW21" s="6"/>
      <c r="AX21" s="7"/>
      <c r="AY21" s="6"/>
      <c r="AZ21" s="15"/>
      <c r="BA21" s="6"/>
      <c r="BB21" s="54"/>
      <c r="BC21" s="58"/>
      <c r="BD21" s="47"/>
      <c r="BE21" s="1"/>
      <c r="BF21" s="1"/>
      <c r="BG21" s="1"/>
      <c r="BH21" s="1"/>
      <c r="BI21" s="22"/>
      <c r="BJ21" s="22"/>
      <c r="BK21" s="1"/>
      <c r="BR21" s="1"/>
      <c r="BY21" s="47"/>
      <c r="BZ21" s="47"/>
      <c r="CA21" s="47"/>
    </row>
    <row r="22" spans="1:79" ht="16.95" customHeight="1" x14ac:dyDescent="0.3">
      <c r="A22" s="102" t="s">
        <v>31</v>
      </c>
      <c r="B22" s="103" t="s">
        <v>32</v>
      </c>
      <c r="C22" s="103" t="s">
        <v>81</v>
      </c>
      <c r="D22" s="104"/>
      <c r="E22" s="103">
        <v>2</v>
      </c>
      <c r="F22" s="105">
        <v>7</v>
      </c>
      <c r="G22" s="106">
        <f t="shared" si="0"/>
        <v>3.5</v>
      </c>
      <c r="H22" s="103">
        <v>0</v>
      </c>
      <c r="I22" s="103">
        <v>1</v>
      </c>
      <c r="J22" s="107">
        <f t="shared" si="1"/>
        <v>0</v>
      </c>
      <c r="K22" s="103"/>
      <c r="L22" s="103"/>
      <c r="M22" s="103"/>
      <c r="N22" s="103"/>
      <c r="O22" s="103">
        <v>0</v>
      </c>
      <c r="P22" s="103">
        <v>0</v>
      </c>
      <c r="Q22" s="107">
        <v>0</v>
      </c>
      <c r="R22" s="103"/>
      <c r="S22" s="103">
        <v>0</v>
      </c>
      <c r="T22" s="103">
        <v>0</v>
      </c>
      <c r="U22" s="103">
        <f t="shared" si="3"/>
        <v>0</v>
      </c>
      <c r="V22" s="106">
        <f t="shared" si="4"/>
        <v>0</v>
      </c>
      <c r="W22" s="103"/>
      <c r="X22" s="103">
        <v>0</v>
      </c>
      <c r="Y22" s="106">
        <f t="shared" si="5"/>
        <v>0</v>
      </c>
      <c r="Z22" s="103"/>
      <c r="AA22" s="103">
        <v>0</v>
      </c>
      <c r="AB22" s="108">
        <f t="shared" si="6"/>
        <v>0</v>
      </c>
      <c r="AC22" s="103"/>
      <c r="AD22" s="103">
        <v>2</v>
      </c>
      <c r="AE22" s="103">
        <v>3</v>
      </c>
      <c r="AF22" s="106">
        <f t="shared" si="7"/>
        <v>1.5</v>
      </c>
      <c r="AG22" s="103"/>
      <c r="AH22" s="103"/>
      <c r="AI22" s="103">
        <f t="shared" si="8"/>
        <v>0</v>
      </c>
      <c r="AJ22" s="106">
        <f t="shared" si="9"/>
        <v>0</v>
      </c>
      <c r="AK22" s="107">
        <f t="shared" si="10"/>
        <v>-0.14285714285714285</v>
      </c>
      <c r="AL22" s="107"/>
      <c r="AM22" s="107" t="s">
        <v>68</v>
      </c>
      <c r="AN22" s="107" t="s">
        <v>52</v>
      </c>
      <c r="AO22" s="1"/>
      <c r="AP22" s="6"/>
      <c r="AQ22" s="6"/>
      <c r="AR22" s="13"/>
      <c r="AS22" s="7"/>
      <c r="AT22" s="14"/>
      <c r="AU22" s="6"/>
      <c r="AV22" s="6"/>
      <c r="AW22" s="6"/>
      <c r="AX22" s="7"/>
      <c r="AY22" s="6"/>
      <c r="AZ22" s="15"/>
      <c r="BA22" s="6"/>
      <c r="BB22" s="54"/>
      <c r="BC22" s="58"/>
      <c r="BD22" s="47"/>
      <c r="BE22" s="31"/>
      <c r="BF22" s="31"/>
      <c r="BG22" s="31"/>
      <c r="BH22" s="33"/>
      <c r="BI22" s="78"/>
      <c r="BJ22" s="78"/>
      <c r="BK22" s="1"/>
      <c r="BR22" s="34"/>
      <c r="BY22" s="47"/>
      <c r="BZ22" s="47"/>
      <c r="CA22" s="47"/>
    </row>
    <row r="23" spans="1:79" ht="16.95" customHeight="1" x14ac:dyDescent="0.3">
      <c r="A23" s="7" t="s">
        <v>31</v>
      </c>
      <c r="B23" s="6" t="s">
        <v>32</v>
      </c>
      <c r="C23" s="6" t="s">
        <v>58</v>
      </c>
      <c r="D23" s="21">
        <v>22</v>
      </c>
      <c r="E23" s="6">
        <v>36</v>
      </c>
      <c r="F23" s="15">
        <v>750</v>
      </c>
      <c r="G23" s="60">
        <f t="shared" si="0"/>
        <v>20.833333333333332</v>
      </c>
      <c r="H23" s="6">
        <v>84</v>
      </c>
      <c r="I23" s="6">
        <v>189</v>
      </c>
      <c r="J23" s="12">
        <f t="shared" si="1"/>
        <v>0.44444444444444442</v>
      </c>
      <c r="K23" s="61"/>
      <c r="L23" s="6"/>
      <c r="M23" s="6"/>
      <c r="N23" s="61"/>
      <c r="O23" s="6">
        <v>85</v>
      </c>
      <c r="P23" s="6">
        <v>124</v>
      </c>
      <c r="Q23" s="12">
        <f t="shared" si="2"/>
        <v>0.68548387096774188</v>
      </c>
      <c r="R23" s="61"/>
      <c r="S23" s="6">
        <v>79</v>
      </c>
      <c r="T23" s="6">
        <v>112</v>
      </c>
      <c r="U23" s="6">
        <f t="shared" si="3"/>
        <v>191</v>
      </c>
      <c r="V23" s="60">
        <f t="shared" si="4"/>
        <v>5.3055555555555554</v>
      </c>
      <c r="W23" s="61"/>
      <c r="X23" s="6">
        <v>35</v>
      </c>
      <c r="Y23" s="60">
        <f t="shared" si="5"/>
        <v>0.97222222222222221</v>
      </c>
      <c r="Z23" s="61"/>
      <c r="AA23" s="6">
        <v>119</v>
      </c>
      <c r="AB23" s="62">
        <f t="shared" si="6"/>
        <v>3.3055555555555554</v>
      </c>
      <c r="AC23" s="61"/>
      <c r="AD23" s="6">
        <v>23</v>
      </c>
      <c r="AE23" s="6">
        <v>65</v>
      </c>
      <c r="AF23" s="60">
        <f t="shared" si="7"/>
        <v>1.8055555555555556</v>
      </c>
      <c r="AG23" s="6">
        <v>11</v>
      </c>
      <c r="AH23" s="61"/>
      <c r="AI23" s="6">
        <f t="shared" si="8"/>
        <v>253</v>
      </c>
      <c r="AJ23" s="60">
        <f t="shared" si="9"/>
        <v>7.0277777777777777</v>
      </c>
      <c r="AK23" s="12">
        <f t="shared" si="10"/>
        <v>0.6293333333333333</v>
      </c>
      <c r="AL23" s="63"/>
      <c r="AM23" s="12" t="s">
        <v>48</v>
      </c>
      <c r="AN23" s="12" t="s">
        <v>59</v>
      </c>
      <c r="AO23" s="1"/>
      <c r="AP23" s="6"/>
      <c r="AQ23" s="17"/>
      <c r="AR23" s="18"/>
      <c r="AS23" s="19"/>
      <c r="AT23" s="17"/>
      <c r="AU23" s="17"/>
      <c r="AV23" s="17"/>
      <c r="AW23" s="17"/>
      <c r="AX23" s="19"/>
      <c r="AY23" s="17"/>
      <c r="AZ23" s="20"/>
      <c r="BA23" s="17"/>
      <c r="BB23" s="54"/>
      <c r="BC23" s="58"/>
      <c r="BD23" s="47"/>
      <c r="BE23" s="1"/>
      <c r="BF23" s="1"/>
      <c r="BG23" s="1"/>
      <c r="BH23" s="84"/>
      <c r="BI23" s="85"/>
      <c r="BJ23" s="85"/>
      <c r="BK23" s="1"/>
      <c r="BR23" s="1"/>
      <c r="BY23" s="47"/>
      <c r="BZ23" s="47"/>
      <c r="CA23" s="47"/>
    </row>
    <row r="24" spans="1:79" x14ac:dyDescent="0.3">
      <c r="A24" s="1"/>
      <c r="B24" s="6"/>
      <c r="C24" s="1"/>
      <c r="D24" s="22"/>
      <c r="E24" s="1"/>
      <c r="F24" s="23" t="s">
        <v>69</v>
      </c>
      <c r="G24" s="23" t="s">
        <v>69</v>
      </c>
      <c r="H24" s="23" t="s">
        <v>69</v>
      </c>
      <c r="I24" s="23" t="s">
        <v>69</v>
      </c>
      <c r="J24" s="23" t="s">
        <v>69</v>
      </c>
      <c r="K24" s="49"/>
      <c r="L24" s="23" t="s">
        <v>69</v>
      </c>
      <c r="M24" s="23" t="s">
        <v>69</v>
      </c>
      <c r="N24" s="49"/>
      <c r="O24" s="23" t="s">
        <v>69</v>
      </c>
      <c r="P24" s="23" t="s">
        <v>69</v>
      </c>
      <c r="Q24" s="23" t="s">
        <v>69</v>
      </c>
      <c r="R24" s="49"/>
      <c r="S24" s="23" t="s">
        <v>69</v>
      </c>
      <c r="T24" s="23" t="s">
        <v>69</v>
      </c>
      <c r="U24" s="23" t="s">
        <v>69</v>
      </c>
      <c r="V24" s="23" t="s">
        <v>69</v>
      </c>
      <c r="W24" s="49"/>
      <c r="X24" s="23" t="s">
        <v>69</v>
      </c>
      <c r="Y24" s="23" t="s">
        <v>69</v>
      </c>
      <c r="Z24" s="49"/>
      <c r="AA24" s="23" t="s">
        <v>69</v>
      </c>
      <c r="AB24" s="24" t="s">
        <v>69</v>
      </c>
      <c r="AC24" s="50"/>
      <c r="AD24" s="23" t="s">
        <v>69</v>
      </c>
      <c r="AE24" s="23" t="s">
        <v>69</v>
      </c>
      <c r="AF24" s="23" t="s">
        <v>69</v>
      </c>
      <c r="AG24" s="23" t="s">
        <v>69</v>
      </c>
      <c r="AH24" s="49"/>
      <c r="AI24" s="23" t="s">
        <v>69</v>
      </c>
      <c r="AJ24" s="23" t="s">
        <v>69</v>
      </c>
      <c r="AK24" s="25" t="s">
        <v>69</v>
      </c>
      <c r="AL24" s="51"/>
      <c r="AM24" s="12"/>
      <c r="AN24" s="12"/>
      <c r="AO24" s="1"/>
      <c r="AP24" s="6"/>
      <c r="AQ24" s="6"/>
      <c r="AR24" s="13"/>
      <c r="AS24" s="7"/>
      <c r="AT24" s="6"/>
      <c r="AU24" s="6"/>
      <c r="AV24" s="6"/>
      <c r="AW24" s="14"/>
      <c r="AX24" s="7"/>
      <c r="AY24" s="6"/>
      <c r="AZ24" s="15"/>
      <c r="BA24" s="6"/>
      <c r="BB24" s="54"/>
      <c r="BC24" s="58"/>
      <c r="BD24" s="47"/>
      <c r="BE24" s="46"/>
      <c r="BF24" s="46"/>
      <c r="BG24" s="46"/>
      <c r="BH24" s="74"/>
      <c r="BI24" s="21"/>
      <c r="BJ24" s="21"/>
      <c r="BK24" s="1"/>
      <c r="BL24" s="16"/>
      <c r="BM24" s="16"/>
      <c r="BN24" s="16"/>
      <c r="BO24" s="74"/>
      <c r="BP24" s="46"/>
      <c r="BQ24" s="46"/>
      <c r="BR24" s="47"/>
      <c r="BS24" s="47"/>
      <c r="BT24" s="47"/>
      <c r="BU24" s="47"/>
      <c r="BV24" s="47"/>
      <c r="BW24" s="47"/>
      <c r="BX24" s="47"/>
      <c r="BY24" s="47"/>
      <c r="BZ24" s="47"/>
      <c r="CA24" s="47"/>
    </row>
    <row r="25" spans="1:79" x14ac:dyDescent="0.3">
      <c r="A25" s="38" t="s">
        <v>31</v>
      </c>
      <c r="B25" s="39" t="s">
        <v>32</v>
      </c>
      <c r="C25" s="40"/>
      <c r="D25" s="37"/>
      <c r="E25" s="37">
        <v>36</v>
      </c>
      <c r="F25" s="41">
        <f>SUM(F5:F24)</f>
        <v>8765</v>
      </c>
      <c r="G25" s="42"/>
      <c r="H25" s="41">
        <f t="shared" ref="H25:I25" si="11">SUM(H5:H24)</f>
        <v>1260</v>
      </c>
      <c r="I25" s="41">
        <f t="shared" si="11"/>
        <v>2985</v>
      </c>
      <c r="J25" s="43">
        <f>+H25/I25</f>
        <v>0.42211055276381909</v>
      </c>
      <c r="K25" s="40"/>
      <c r="L25" s="41">
        <f t="shared" ref="L25:M25" si="12">SUM(L5:L24)</f>
        <v>6</v>
      </c>
      <c r="M25" s="41">
        <f t="shared" si="12"/>
        <v>41</v>
      </c>
      <c r="N25" s="40"/>
      <c r="O25" s="41">
        <f t="shared" ref="O25:P25" si="13">SUM(O5:O24)</f>
        <v>900</v>
      </c>
      <c r="P25" s="41">
        <f t="shared" si="13"/>
        <v>1336</v>
      </c>
      <c r="Q25" s="59">
        <f>+O25/P25</f>
        <v>0.67365269461077848</v>
      </c>
      <c r="R25" s="41"/>
      <c r="S25" s="41">
        <f t="shared" ref="S25:U25" si="14">SUM(S5:S24)</f>
        <v>615</v>
      </c>
      <c r="T25" s="41">
        <f t="shared" si="14"/>
        <v>1073</v>
      </c>
      <c r="U25" s="41">
        <f t="shared" si="14"/>
        <v>1688</v>
      </c>
      <c r="V25" s="55">
        <f>+U25/E25</f>
        <v>46.888888888888886</v>
      </c>
      <c r="W25" s="41"/>
      <c r="X25" s="41">
        <f>SUM(X5:X24)</f>
        <v>720</v>
      </c>
      <c r="Y25" s="55">
        <f>+X25/E25</f>
        <v>20</v>
      </c>
      <c r="Z25" s="41"/>
      <c r="AA25" s="41">
        <f>SUM(AA5:AA24)</f>
        <v>987</v>
      </c>
      <c r="AB25" s="55">
        <f>+AA25/E25</f>
        <v>27.416666666666668</v>
      </c>
      <c r="AC25" s="41"/>
      <c r="AD25" s="41">
        <f t="shared" ref="AD25:AE25" si="15">SUM(AD5:AD24)</f>
        <v>460</v>
      </c>
      <c r="AE25" s="41">
        <f t="shared" si="15"/>
        <v>792</v>
      </c>
      <c r="AF25" s="55">
        <f>+AE25/E25</f>
        <v>22</v>
      </c>
      <c r="AG25" s="41">
        <f>SUM(AG5:AG24)</f>
        <v>105</v>
      </c>
      <c r="AH25" s="41"/>
      <c r="AI25" s="41">
        <f>SUM(AI5:AI24)</f>
        <v>3426</v>
      </c>
      <c r="AJ25" s="55">
        <f>+AI25/E25</f>
        <v>95.166666666666671</v>
      </c>
      <c r="AK25" s="43">
        <f>(+(AI25)+(U25)+(2*X25)+(AD25)-(AE25))/F25</f>
        <v>0.70986879634911582</v>
      </c>
      <c r="AL25" s="8"/>
      <c r="AM25" s="12"/>
      <c r="AN25" s="10"/>
      <c r="AO25" s="1"/>
      <c r="AP25" s="6"/>
      <c r="AQ25" s="6"/>
      <c r="AR25" s="13"/>
      <c r="AS25" s="7"/>
      <c r="AT25" s="6"/>
      <c r="AU25" s="6"/>
      <c r="AV25" s="6"/>
      <c r="AW25" s="14"/>
      <c r="AX25" s="7"/>
      <c r="AY25" s="6"/>
      <c r="AZ25" s="15"/>
      <c r="BA25" s="6"/>
      <c r="BB25" s="54"/>
      <c r="BC25" s="58"/>
      <c r="BD25" s="47"/>
      <c r="BE25" s="31"/>
      <c r="BF25" s="31"/>
      <c r="BG25" s="31"/>
      <c r="BH25" s="31"/>
      <c r="BI25" s="31"/>
      <c r="BJ25" s="31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</row>
    <row r="26" spans="1:79" x14ac:dyDescent="0.3">
      <c r="A26" s="7"/>
      <c r="B26" s="6"/>
      <c r="C26" s="1"/>
      <c r="D26" s="22"/>
      <c r="E26" s="22">
        <v>36</v>
      </c>
      <c r="F26" s="1" t="s">
        <v>73</v>
      </c>
      <c r="G26" s="45">
        <f>36*240</f>
        <v>8640</v>
      </c>
      <c r="H26" s="1"/>
      <c r="I26" s="1"/>
      <c r="J26" s="10"/>
      <c r="K26" s="1"/>
      <c r="L26" s="1"/>
      <c r="M26" s="1"/>
      <c r="N26" s="1"/>
      <c r="O26" s="1"/>
      <c r="P26" s="1"/>
      <c r="Q26" s="10"/>
      <c r="R26" s="1"/>
      <c r="S26" s="1"/>
      <c r="T26" s="1"/>
      <c r="U26" s="1"/>
      <c r="V26" s="9"/>
      <c r="W26" s="1"/>
      <c r="X26" s="1"/>
      <c r="Y26" s="9"/>
      <c r="Z26" s="9"/>
      <c r="AA26" s="1"/>
      <c r="AB26" s="11"/>
      <c r="AC26" s="11"/>
      <c r="AD26" s="1"/>
      <c r="AE26" s="1"/>
      <c r="AF26" s="9"/>
      <c r="AG26" s="1"/>
      <c r="AH26" s="1"/>
      <c r="AI26" s="6" t="s">
        <v>82</v>
      </c>
      <c r="AJ26" s="9"/>
      <c r="AK26" s="10"/>
      <c r="AL26" s="10"/>
      <c r="AM26" s="15"/>
      <c r="AN26" s="8"/>
      <c r="AO26" s="1"/>
      <c r="AP26" s="6"/>
      <c r="AQ26" s="6"/>
      <c r="AR26" s="13"/>
      <c r="AS26" s="7"/>
      <c r="AT26" s="6"/>
      <c r="AU26" s="6"/>
      <c r="AV26" s="6"/>
      <c r="AW26" s="14"/>
      <c r="AX26" s="7"/>
      <c r="AY26" s="6"/>
      <c r="AZ26" s="15"/>
      <c r="BA26" s="6"/>
      <c r="BB26" s="54"/>
      <c r="BC26" s="58"/>
      <c r="BD26" s="47"/>
      <c r="BE26" s="53"/>
      <c r="BF26" s="7"/>
      <c r="BG26" s="7"/>
      <c r="BH26" s="12"/>
      <c r="BI26" s="7"/>
      <c r="BJ26" s="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</row>
    <row r="27" spans="1:79" x14ac:dyDescent="0.3">
      <c r="A27" s="7"/>
      <c r="B27" s="6"/>
      <c r="C27" s="1"/>
      <c r="D27" s="44" t="s">
        <v>39</v>
      </c>
      <c r="E27" s="22">
        <v>5</v>
      </c>
      <c r="F27" s="1" t="s">
        <v>74</v>
      </c>
      <c r="G27" s="1">
        <v>125</v>
      </c>
      <c r="H27" s="52">
        <f>SUM(G26:G27)</f>
        <v>8765</v>
      </c>
      <c r="I27" s="1"/>
      <c r="J27" s="10"/>
      <c r="K27" s="1"/>
      <c r="L27" s="1"/>
      <c r="M27" s="1"/>
      <c r="N27" s="1"/>
      <c r="O27" s="1"/>
      <c r="P27" s="1"/>
      <c r="Q27" s="10"/>
      <c r="R27" s="1"/>
      <c r="S27" s="1"/>
      <c r="T27" s="1"/>
      <c r="U27" s="1"/>
      <c r="V27" s="9"/>
      <c r="W27" s="1"/>
      <c r="X27" s="1"/>
      <c r="Y27" s="9"/>
      <c r="Z27" s="9"/>
      <c r="AA27" s="1"/>
      <c r="AB27" s="11"/>
      <c r="AC27" s="11"/>
      <c r="AD27" s="1"/>
      <c r="AE27" s="26"/>
      <c r="AF27" s="4"/>
      <c r="AG27" s="4"/>
      <c r="AH27" s="21"/>
      <c r="AI27" s="6">
        <f>+H25*2</f>
        <v>2520</v>
      </c>
      <c r="AJ27" s="68" t="s">
        <v>83</v>
      </c>
      <c r="AK27" s="1"/>
      <c r="AL27" s="21"/>
      <c r="AM27" s="12"/>
      <c r="AN27" s="10"/>
      <c r="AO27" s="1"/>
      <c r="AP27" s="6"/>
      <c r="AQ27" s="6"/>
      <c r="AR27" s="13"/>
      <c r="AS27" s="7"/>
      <c r="AT27" s="6"/>
      <c r="AU27" s="6"/>
      <c r="AV27" s="6"/>
      <c r="AW27" s="14"/>
      <c r="AX27" s="7"/>
      <c r="AY27" s="6"/>
      <c r="AZ27" s="15"/>
      <c r="BA27" s="6"/>
      <c r="BB27" s="54"/>
      <c r="BC27" s="58"/>
      <c r="BD27" s="47"/>
      <c r="BE27" s="6"/>
      <c r="BF27" s="7"/>
      <c r="BG27" s="7"/>
      <c r="BH27" s="12"/>
      <c r="BI27" s="7"/>
      <c r="BJ27" s="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</row>
    <row r="28" spans="1:79" x14ac:dyDescent="0.3">
      <c r="A28" s="7"/>
      <c r="B28" s="6"/>
      <c r="C28" s="71"/>
      <c r="D28" s="46"/>
      <c r="E28" s="1"/>
      <c r="F28" s="1"/>
      <c r="G28" s="9"/>
      <c r="H28" s="1"/>
      <c r="I28" s="1"/>
      <c r="J28" s="10"/>
      <c r="K28" s="1"/>
      <c r="L28" s="1"/>
      <c r="M28" s="1"/>
      <c r="N28" s="1"/>
      <c r="O28" s="1"/>
      <c r="P28" s="1"/>
      <c r="Q28" s="10"/>
      <c r="R28" s="1"/>
      <c r="S28" s="1"/>
      <c r="T28" s="1"/>
      <c r="U28" s="1"/>
      <c r="V28" s="9"/>
      <c r="W28" s="1"/>
      <c r="X28" s="1"/>
      <c r="Y28" s="9"/>
      <c r="Z28" s="9"/>
      <c r="AA28" s="1"/>
      <c r="AB28" s="11"/>
      <c r="AC28" s="11"/>
      <c r="AD28" s="1"/>
      <c r="AE28" s="26"/>
      <c r="AF28" s="27"/>
      <c r="AG28" s="28"/>
      <c r="AH28" s="21"/>
      <c r="AI28" s="64">
        <f>+L25*1</f>
        <v>6</v>
      </c>
      <c r="AJ28" s="68" t="s">
        <v>84</v>
      </c>
      <c r="AK28" s="4"/>
      <c r="AL28" s="21"/>
      <c r="AM28" s="21"/>
      <c r="AN28" s="21"/>
      <c r="AO28" s="1"/>
      <c r="AP28" s="6"/>
      <c r="AQ28" s="6"/>
      <c r="AR28" s="13"/>
      <c r="AS28" s="7"/>
      <c r="AT28" s="6"/>
      <c r="AU28" s="6"/>
      <c r="AV28" s="6"/>
      <c r="AW28" s="14"/>
      <c r="AX28" s="7"/>
      <c r="AY28" s="6"/>
      <c r="AZ28" s="15"/>
      <c r="BA28" s="16"/>
      <c r="BB28" s="54"/>
      <c r="BC28" s="58"/>
      <c r="BD28" s="47"/>
      <c r="BE28" s="6"/>
      <c r="BF28" s="7"/>
      <c r="BG28" s="7"/>
      <c r="BH28" s="12"/>
      <c r="BI28" s="7"/>
      <c r="BJ28" s="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</row>
    <row r="29" spans="1:79" x14ac:dyDescent="0.3">
      <c r="A29" s="7"/>
      <c r="B29" s="6"/>
      <c r="C29" s="6"/>
      <c r="D29" s="46"/>
      <c r="E29" s="1"/>
      <c r="F29" s="1"/>
      <c r="G29" s="9"/>
      <c r="H29" s="1"/>
      <c r="I29" s="1"/>
      <c r="J29" s="10"/>
      <c r="K29" s="1"/>
      <c r="L29" s="1"/>
      <c r="M29" s="1"/>
      <c r="N29" s="1"/>
      <c r="O29" s="1"/>
      <c r="P29" s="1"/>
      <c r="Q29" s="10"/>
      <c r="R29" s="1"/>
      <c r="S29" s="1"/>
      <c r="T29" s="1"/>
      <c r="U29" s="1"/>
      <c r="V29" s="9"/>
      <c r="W29" s="1"/>
      <c r="X29" s="1"/>
      <c r="Y29" s="9"/>
      <c r="Z29" s="9"/>
      <c r="AA29" s="1"/>
      <c r="AB29" s="11"/>
      <c r="AC29" s="11"/>
      <c r="AD29" s="1"/>
      <c r="AE29" s="26"/>
      <c r="AF29" s="27"/>
      <c r="AG29" s="28"/>
      <c r="AH29" s="21"/>
      <c r="AI29" s="67">
        <f>+O25</f>
        <v>900</v>
      </c>
      <c r="AJ29" s="69" t="s">
        <v>85</v>
      </c>
      <c r="AK29" s="21"/>
      <c r="AL29" s="21"/>
      <c r="AM29" s="21"/>
      <c r="AN29" s="21"/>
      <c r="AO29" s="1"/>
      <c r="AP29" s="6"/>
      <c r="AQ29" s="6"/>
      <c r="AR29" s="13"/>
      <c r="AS29" s="7"/>
      <c r="AT29" s="6"/>
      <c r="AU29" s="6"/>
      <c r="AV29" s="6"/>
      <c r="AW29" s="14"/>
      <c r="AX29" s="7"/>
      <c r="AY29" s="6"/>
      <c r="AZ29" s="15"/>
      <c r="BA29" s="6"/>
      <c r="BB29" s="54"/>
      <c r="BC29" s="58"/>
      <c r="BD29" s="47"/>
      <c r="BE29" s="6"/>
      <c r="BF29" s="7"/>
      <c r="BG29" s="7"/>
      <c r="BH29" s="12"/>
      <c r="BI29" s="7"/>
      <c r="BJ29" s="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</row>
    <row r="30" spans="1:79" x14ac:dyDescent="0.3">
      <c r="A30" s="47"/>
      <c r="B30" s="26"/>
      <c r="C30" s="6"/>
      <c r="D30" s="26"/>
      <c r="E30" s="26"/>
      <c r="F30" s="26"/>
      <c r="G30" s="26"/>
      <c r="H30" s="26"/>
      <c r="I30" s="26"/>
      <c r="J30" s="26"/>
      <c r="K30" s="1"/>
      <c r="L30" s="1"/>
      <c r="M30" s="1"/>
      <c r="N30" s="1"/>
      <c r="O30" s="1"/>
      <c r="P30" s="1"/>
      <c r="Q30" s="10"/>
      <c r="R30" s="1"/>
      <c r="S30" s="1"/>
      <c r="T30" s="1"/>
      <c r="U30" s="1"/>
      <c r="V30" s="9"/>
      <c r="W30" s="1"/>
      <c r="X30" s="1"/>
      <c r="Y30" s="9"/>
      <c r="Z30" s="9"/>
      <c r="AA30" s="1"/>
      <c r="AB30" s="11"/>
      <c r="AC30" s="11"/>
      <c r="AD30" s="1"/>
      <c r="AE30" s="26"/>
      <c r="AF30" s="21"/>
      <c r="AG30" s="28"/>
      <c r="AH30" s="21"/>
      <c r="AI30" s="67">
        <f>SUM(AI27:AI29)</f>
        <v>3426</v>
      </c>
      <c r="AJ30" s="70" t="s">
        <v>86</v>
      </c>
      <c r="AK30" s="21" t="s">
        <v>87</v>
      </c>
      <c r="AL30" s="21"/>
      <c r="AM30" s="21"/>
      <c r="AN30" s="21"/>
      <c r="AO30" s="1"/>
      <c r="AP30" s="6"/>
      <c r="AQ30" s="6"/>
      <c r="AR30" s="13"/>
      <c r="AS30" s="7"/>
      <c r="AT30" s="6"/>
      <c r="AU30" s="6"/>
      <c r="AV30" s="6"/>
      <c r="AW30" s="14"/>
      <c r="AX30" s="7"/>
      <c r="AY30" s="6"/>
      <c r="AZ30" s="15"/>
      <c r="BA30" s="6"/>
      <c r="BB30" s="54"/>
      <c r="BC30" s="58"/>
      <c r="BD30" s="47"/>
      <c r="BE30" s="6"/>
      <c r="BF30" s="7"/>
      <c r="BG30" s="7"/>
      <c r="BH30" s="6"/>
      <c r="BI30" s="7"/>
      <c r="BJ30" s="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</row>
    <row r="31" spans="1:79" x14ac:dyDescent="0.3">
      <c r="A31" s="47"/>
      <c r="B31" s="26"/>
      <c r="C31" s="6"/>
      <c r="D31" s="26"/>
      <c r="E31" s="26"/>
      <c r="F31" s="26"/>
      <c r="G31" s="26"/>
      <c r="H31" s="26"/>
      <c r="I31" s="26"/>
      <c r="J31" s="26"/>
      <c r="K31" s="1"/>
      <c r="L31" s="1"/>
      <c r="M31" s="1"/>
      <c r="N31" s="1"/>
      <c r="O31" s="1"/>
      <c r="P31" s="1"/>
      <c r="Q31" s="10"/>
      <c r="R31" s="1"/>
      <c r="S31" s="1"/>
      <c r="T31" s="1"/>
      <c r="U31" s="1"/>
      <c r="V31" s="9"/>
      <c r="W31" s="1"/>
      <c r="X31" s="1"/>
      <c r="Y31" s="9"/>
      <c r="Z31" s="9"/>
      <c r="AA31" s="1"/>
      <c r="AB31" s="11"/>
      <c r="AC31" s="11"/>
      <c r="AD31" s="1"/>
      <c r="AE31" s="26"/>
      <c r="AF31" s="21"/>
      <c r="AG31" s="28"/>
      <c r="AH31" s="21"/>
      <c r="AI31" s="67"/>
      <c r="AJ31" s="70"/>
      <c r="AK31" s="21"/>
      <c r="AL31" s="21"/>
      <c r="AM31" s="21"/>
      <c r="AN31" s="21"/>
      <c r="AO31" s="1"/>
      <c r="AP31" s="6"/>
      <c r="AQ31" s="6"/>
      <c r="AR31" s="13"/>
      <c r="AS31" s="7"/>
      <c r="AT31" s="6"/>
      <c r="AU31" s="6"/>
      <c r="AV31" s="6"/>
      <c r="AW31" s="14"/>
      <c r="AX31" s="7"/>
      <c r="AY31" s="6"/>
      <c r="AZ31" s="15"/>
      <c r="BA31" s="6"/>
      <c r="BB31" s="54"/>
      <c r="BC31" s="58"/>
      <c r="BD31" s="47"/>
      <c r="BE31" s="6"/>
      <c r="BF31" s="7"/>
      <c r="BG31" s="7"/>
      <c r="BH31" s="6"/>
      <c r="BI31" s="7"/>
      <c r="BJ31" s="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</row>
    <row r="32" spans="1:79" ht="21" x14ac:dyDescent="0.4">
      <c r="A32" s="72" t="s">
        <v>0</v>
      </c>
      <c r="B32" s="73"/>
      <c r="C32" s="72"/>
      <c r="D32" s="72"/>
      <c r="E32" s="72"/>
      <c r="F32" s="72" t="s">
        <v>89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6"/>
      <c r="AQ32" s="6"/>
      <c r="AR32" s="13"/>
      <c r="AS32" s="7"/>
      <c r="AT32" s="6"/>
      <c r="AU32" s="6"/>
      <c r="AV32" s="6"/>
      <c r="AW32" s="14"/>
      <c r="AX32" s="7"/>
      <c r="AY32" s="6"/>
      <c r="AZ32" s="15"/>
      <c r="BA32" s="6"/>
      <c r="BB32" s="54"/>
      <c r="BC32" s="58"/>
      <c r="BD32" s="47"/>
      <c r="BE32" s="6"/>
      <c r="BF32" s="7"/>
      <c r="BG32" s="7"/>
      <c r="BH32" s="6"/>
      <c r="BI32" s="7"/>
      <c r="BJ32" s="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</row>
    <row r="33" spans="1:79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6"/>
      <c r="AQ33" s="6"/>
      <c r="AR33" s="13"/>
      <c r="AS33" s="7"/>
      <c r="AT33" s="6"/>
      <c r="AU33" s="6"/>
      <c r="AV33" s="6"/>
      <c r="AW33" s="14"/>
      <c r="AX33" s="7"/>
      <c r="AY33" s="6"/>
      <c r="AZ33" s="15"/>
      <c r="BA33" s="6"/>
      <c r="BB33" s="54"/>
      <c r="BC33" s="58"/>
      <c r="BD33" s="47"/>
      <c r="BE33" s="6"/>
      <c r="BF33" s="7"/>
      <c r="BG33" s="7"/>
      <c r="BH33" s="6"/>
      <c r="BI33" s="7"/>
      <c r="BJ33" s="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</row>
    <row r="34" spans="1:79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6"/>
      <c r="AQ34" s="6"/>
      <c r="AR34" s="13"/>
      <c r="AS34" s="7"/>
      <c r="AT34" s="6"/>
      <c r="AU34" s="6"/>
      <c r="AV34" s="6"/>
      <c r="AW34" s="14"/>
      <c r="AX34" s="7"/>
      <c r="AY34" s="6"/>
      <c r="AZ34" s="15"/>
      <c r="BA34" s="6"/>
      <c r="BB34" s="54"/>
      <c r="BC34" s="58"/>
      <c r="BD34" s="47"/>
      <c r="BE34" s="6"/>
      <c r="BF34" s="7"/>
      <c r="BG34" s="7"/>
      <c r="BH34" s="6"/>
      <c r="BI34" s="7"/>
      <c r="BJ34" s="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</row>
    <row r="35" spans="1:79" x14ac:dyDescent="0.3">
      <c r="A35" s="2" t="s">
        <v>1</v>
      </c>
      <c r="B35" s="3" t="s">
        <v>2</v>
      </c>
      <c r="C35" s="3" t="s">
        <v>3</v>
      </c>
      <c r="D35" s="3" t="s">
        <v>71</v>
      </c>
      <c r="E35" s="3" t="s">
        <v>4</v>
      </c>
      <c r="F35" s="3" t="s">
        <v>5</v>
      </c>
      <c r="G35" s="3" t="s">
        <v>6</v>
      </c>
      <c r="H35" s="3" t="s">
        <v>7</v>
      </c>
      <c r="I35" s="3" t="s">
        <v>8</v>
      </c>
      <c r="J35" s="3" t="s">
        <v>9</v>
      </c>
      <c r="K35" s="48"/>
      <c r="L35" s="3" t="s">
        <v>10</v>
      </c>
      <c r="M35" s="3" t="s">
        <v>72</v>
      </c>
      <c r="N35" s="48"/>
      <c r="O35" s="3" t="s">
        <v>11</v>
      </c>
      <c r="P35" s="3" t="s">
        <v>12</v>
      </c>
      <c r="Q35" s="3" t="s">
        <v>13</v>
      </c>
      <c r="R35" s="48"/>
      <c r="S35" s="3" t="s">
        <v>14</v>
      </c>
      <c r="T35" s="3" t="s">
        <v>15</v>
      </c>
      <c r="U35" s="3" t="s">
        <v>16</v>
      </c>
      <c r="V35" s="3" t="s">
        <v>17</v>
      </c>
      <c r="W35" s="48"/>
      <c r="X35" s="3" t="s">
        <v>18</v>
      </c>
      <c r="Y35" s="3" t="s">
        <v>19</v>
      </c>
      <c r="Z35" s="48"/>
      <c r="AA35" s="3" t="s">
        <v>20</v>
      </c>
      <c r="AB35" s="3" t="s">
        <v>21</v>
      </c>
      <c r="AC35" s="48"/>
      <c r="AD35" s="3" t="s">
        <v>22</v>
      </c>
      <c r="AE35" s="3" t="s">
        <v>23</v>
      </c>
      <c r="AF35" s="3" t="s">
        <v>24</v>
      </c>
      <c r="AG35" s="3" t="s">
        <v>25</v>
      </c>
      <c r="AH35" s="48"/>
      <c r="AI35" s="3" t="s">
        <v>26</v>
      </c>
      <c r="AJ35" s="3" t="s">
        <v>27</v>
      </c>
      <c r="AK35" s="3" t="s">
        <v>28</v>
      </c>
      <c r="AL35" s="48"/>
      <c r="AM35" s="3" t="s">
        <v>29</v>
      </c>
      <c r="AN35" s="3" t="s">
        <v>30</v>
      </c>
      <c r="AO35" s="1"/>
      <c r="AP35" s="6"/>
      <c r="AQ35" s="6"/>
      <c r="AR35" s="13"/>
      <c r="AS35" s="7"/>
      <c r="AT35" s="6"/>
      <c r="AU35" s="6"/>
      <c r="AV35" s="6"/>
      <c r="AW35" s="14"/>
      <c r="AX35" s="7"/>
      <c r="AY35" s="6"/>
      <c r="AZ35" s="15"/>
      <c r="BA35" s="6"/>
      <c r="BB35" s="54"/>
      <c r="BC35" s="58"/>
      <c r="BD35" s="47"/>
      <c r="BE35" s="6"/>
      <c r="BF35" s="7"/>
      <c r="BG35" s="7"/>
      <c r="BH35" s="6"/>
      <c r="BI35" s="7"/>
      <c r="BJ35" s="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</row>
    <row r="36" spans="1:79" x14ac:dyDescent="0.3">
      <c r="A36" s="7" t="s">
        <v>31</v>
      </c>
      <c r="B36" s="6" t="s">
        <v>32</v>
      </c>
      <c r="C36" s="6" t="s">
        <v>33</v>
      </c>
      <c r="D36" s="21">
        <v>40</v>
      </c>
      <c r="E36" s="6">
        <v>5</v>
      </c>
      <c r="F36" s="15">
        <v>145</v>
      </c>
      <c r="G36" s="60">
        <f t="shared" ref="G36:G43" si="16">+F36/E36</f>
        <v>29</v>
      </c>
      <c r="H36" s="6">
        <v>25</v>
      </c>
      <c r="I36" s="6">
        <v>45</v>
      </c>
      <c r="J36" s="12">
        <f t="shared" ref="J36:J43" si="17">+H36/I36</f>
        <v>0.55555555555555558</v>
      </c>
      <c r="K36" s="61"/>
      <c r="L36" s="6"/>
      <c r="M36" s="6"/>
      <c r="N36" s="61"/>
      <c r="O36" s="6">
        <v>7</v>
      </c>
      <c r="P36" s="6">
        <v>9</v>
      </c>
      <c r="Q36" s="12">
        <f t="shared" ref="Q36" si="18">+O36/P36</f>
        <v>0.77777777777777779</v>
      </c>
      <c r="R36" s="61"/>
      <c r="S36" s="6">
        <v>11</v>
      </c>
      <c r="T36" s="6">
        <v>27</v>
      </c>
      <c r="U36" s="6">
        <f t="shared" ref="U36:U43" si="19">SUM(S36:T36)</f>
        <v>38</v>
      </c>
      <c r="V36" s="60">
        <f t="shared" ref="V36:V43" si="20">+U36/E36</f>
        <v>7.6</v>
      </c>
      <c r="W36" s="61"/>
      <c r="X36" s="6">
        <v>6</v>
      </c>
      <c r="Y36" s="60">
        <f t="shared" ref="Y36:Y43" si="21">+X36/E36</f>
        <v>1.2</v>
      </c>
      <c r="Z36" s="61"/>
      <c r="AA36" s="6">
        <v>18</v>
      </c>
      <c r="AB36" s="62">
        <f t="shared" ref="AB36:AB43" si="22">+AA36/E36</f>
        <v>3.6</v>
      </c>
      <c r="AC36" s="61"/>
      <c r="AD36" s="6">
        <v>1</v>
      </c>
      <c r="AE36" s="6">
        <v>21</v>
      </c>
      <c r="AF36" s="60">
        <f t="shared" ref="AF36:AF43" si="23">+AE36/E36</f>
        <v>4.2</v>
      </c>
      <c r="AG36" s="6">
        <v>6</v>
      </c>
      <c r="AH36" s="61"/>
      <c r="AI36" s="6">
        <f t="shared" ref="AI36:AI43" si="24">+(2*H36)+(1*L36)+(O36)</f>
        <v>57</v>
      </c>
      <c r="AJ36" s="60">
        <f t="shared" ref="AJ36:AJ43" si="25">+AI36/E36</f>
        <v>11.4</v>
      </c>
      <c r="AK36" s="12">
        <f t="shared" ref="AK36:AK43" si="26">(+(AI36)+(U36)+(2*X36)+(AD36)-(AE36))/F36</f>
        <v>0.6</v>
      </c>
      <c r="AL36" s="63"/>
      <c r="AM36" s="12" t="s">
        <v>34</v>
      </c>
      <c r="AN36" s="12" t="s">
        <v>35</v>
      </c>
      <c r="AO36" s="1"/>
      <c r="AP36" s="6"/>
      <c r="AQ36" s="6"/>
      <c r="AR36" s="13"/>
      <c r="AS36" s="7"/>
      <c r="AT36" s="6"/>
      <c r="AU36" s="6"/>
      <c r="AV36" s="6"/>
      <c r="AW36" s="14"/>
      <c r="AX36" s="7"/>
      <c r="AY36" s="6"/>
      <c r="AZ36" s="15"/>
      <c r="BA36" s="6"/>
      <c r="BB36" s="54"/>
      <c r="BC36" s="58"/>
      <c r="BD36" s="47"/>
      <c r="BE36" s="6"/>
      <c r="BF36" s="7"/>
      <c r="BG36" s="7"/>
      <c r="BH36" s="6"/>
      <c r="BI36" s="7"/>
      <c r="BJ36" s="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</row>
    <row r="37" spans="1:79" x14ac:dyDescent="0.3">
      <c r="A37" s="7" t="s">
        <v>31</v>
      </c>
      <c r="B37" s="6" t="s">
        <v>32</v>
      </c>
      <c r="C37" s="6" t="s">
        <v>40</v>
      </c>
      <c r="D37" s="21">
        <v>32</v>
      </c>
      <c r="E37" s="6">
        <v>5</v>
      </c>
      <c r="F37" s="15">
        <v>96</v>
      </c>
      <c r="G37" s="60">
        <f t="shared" si="16"/>
        <v>19.2</v>
      </c>
      <c r="H37" s="6">
        <v>11</v>
      </c>
      <c r="I37" s="6">
        <v>14</v>
      </c>
      <c r="J37" s="12">
        <f t="shared" si="17"/>
        <v>0.7857142857142857</v>
      </c>
      <c r="K37" s="61"/>
      <c r="L37" s="6"/>
      <c r="M37" s="6"/>
      <c r="N37" s="61"/>
      <c r="O37" s="6">
        <v>11</v>
      </c>
      <c r="P37" s="6">
        <v>14</v>
      </c>
      <c r="Q37" s="12">
        <f t="shared" ref="Q37:Q38" si="27">+O37/P37</f>
        <v>0.7857142857142857</v>
      </c>
      <c r="R37" s="61"/>
      <c r="S37" s="6">
        <v>10</v>
      </c>
      <c r="T37" s="6">
        <v>15</v>
      </c>
      <c r="U37" s="6">
        <f t="shared" si="19"/>
        <v>25</v>
      </c>
      <c r="V37" s="60">
        <f t="shared" si="20"/>
        <v>5</v>
      </c>
      <c r="W37" s="61"/>
      <c r="X37" s="6">
        <v>6</v>
      </c>
      <c r="Y37" s="60">
        <f t="shared" si="21"/>
        <v>1.2</v>
      </c>
      <c r="Z37" s="61"/>
      <c r="AA37" s="6">
        <v>17</v>
      </c>
      <c r="AB37" s="62">
        <f t="shared" si="22"/>
        <v>3.4</v>
      </c>
      <c r="AC37" s="61"/>
      <c r="AD37" s="6">
        <v>3</v>
      </c>
      <c r="AE37" s="6">
        <v>13</v>
      </c>
      <c r="AF37" s="60">
        <f t="shared" si="23"/>
        <v>2.6</v>
      </c>
      <c r="AG37" s="6">
        <v>0</v>
      </c>
      <c r="AH37" s="61"/>
      <c r="AI37" s="6">
        <f t="shared" si="24"/>
        <v>33</v>
      </c>
      <c r="AJ37" s="60">
        <f t="shared" si="25"/>
        <v>6.6</v>
      </c>
      <c r="AK37" s="12">
        <f t="shared" si="26"/>
        <v>0.625</v>
      </c>
      <c r="AL37" s="63"/>
      <c r="AM37" s="12" t="s">
        <v>37</v>
      </c>
      <c r="AN37" s="12" t="s">
        <v>38</v>
      </c>
      <c r="AO37" s="1"/>
      <c r="AP37" s="6"/>
      <c r="AQ37" s="6"/>
      <c r="AR37" s="13"/>
      <c r="AS37" s="7"/>
      <c r="AT37" s="6"/>
      <c r="AU37" s="6"/>
      <c r="AV37" s="6"/>
      <c r="AW37" s="14"/>
      <c r="AX37" s="7"/>
      <c r="AY37" s="6"/>
      <c r="AZ37" s="15"/>
      <c r="BA37" s="6"/>
      <c r="BB37" s="54"/>
      <c r="BC37" s="58"/>
      <c r="BD37" s="47"/>
      <c r="BE37" s="6"/>
      <c r="BF37" s="7"/>
      <c r="BG37" s="7"/>
      <c r="BH37" s="6"/>
      <c r="BI37" s="7"/>
      <c r="BJ37" s="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</row>
    <row r="38" spans="1:79" x14ac:dyDescent="0.3">
      <c r="A38" s="7" t="s">
        <v>31</v>
      </c>
      <c r="B38" s="6" t="s">
        <v>32</v>
      </c>
      <c r="C38" s="6" t="s">
        <v>41</v>
      </c>
      <c r="D38" s="21">
        <v>10</v>
      </c>
      <c r="E38" s="6">
        <v>5</v>
      </c>
      <c r="F38" s="15">
        <v>151</v>
      </c>
      <c r="G38" s="60">
        <f t="shared" si="16"/>
        <v>30.2</v>
      </c>
      <c r="H38" s="6">
        <v>35</v>
      </c>
      <c r="I38" s="6">
        <v>83</v>
      </c>
      <c r="J38" s="12">
        <f t="shared" si="17"/>
        <v>0.42168674698795183</v>
      </c>
      <c r="K38" s="61"/>
      <c r="L38" s="6">
        <v>0</v>
      </c>
      <c r="M38" s="6">
        <v>1</v>
      </c>
      <c r="N38" s="61"/>
      <c r="O38" s="6">
        <v>9</v>
      </c>
      <c r="P38" s="6">
        <v>12</v>
      </c>
      <c r="Q38" s="12">
        <f t="shared" si="27"/>
        <v>0.75</v>
      </c>
      <c r="R38" s="61"/>
      <c r="S38" s="6">
        <v>7</v>
      </c>
      <c r="T38" s="6">
        <v>14</v>
      </c>
      <c r="U38" s="6">
        <f t="shared" si="19"/>
        <v>21</v>
      </c>
      <c r="V38" s="60">
        <f t="shared" si="20"/>
        <v>4.2</v>
      </c>
      <c r="W38" s="61"/>
      <c r="X38" s="6">
        <v>14</v>
      </c>
      <c r="Y38" s="60">
        <f t="shared" si="21"/>
        <v>2.8</v>
      </c>
      <c r="Z38" s="61"/>
      <c r="AA38" s="6">
        <v>19</v>
      </c>
      <c r="AB38" s="62">
        <f t="shared" si="22"/>
        <v>3.8</v>
      </c>
      <c r="AC38" s="61"/>
      <c r="AD38" s="6">
        <v>5</v>
      </c>
      <c r="AE38" s="6">
        <v>16</v>
      </c>
      <c r="AF38" s="60">
        <f t="shared" si="23"/>
        <v>3.2</v>
      </c>
      <c r="AG38" s="6">
        <v>2</v>
      </c>
      <c r="AH38" s="61"/>
      <c r="AI38" s="6">
        <f t="shared" si="24"/>
        <v>79</v>
      </c>
      <c r="AJ38" s="60">
        <f t="shared" si="25"/>
        <v>15.8</v>
      </c>
      <c r="AK38" s="12">
        <f t="shared" si="26"/>
        <v>0.77483443708609268</v>
      </c>
      <c r="AL38" s="63"/>
      <c r="AM38" s="12" t="s">
        <v>42</v>
      </c>
      <c r="AN38" s="12" t="s">
        <v>43</v>
      </c>
      <c r="AO38" s="1"/>
      <c r="AP38" s="6"/>
      <c r="AQ38" s="6"/>
      <c r="AR38" s="13"/>
      <c r="AS38" s="7"/>
      <c r="AT38" s="6"/>
      <c r="AU38" s="6"/>
      <c r="AV38" s="6"/>
      <c r="AW38" s="14"/>
      <c r="AX38" s="7"/>
      <c r="AY38" s="6"/>
      <c r="AZ38" s="15"/>
      <c r="BA38" s="6"/>
      <c r="BB38" s="54"/>
      <c r="BC38" s="58"/>
      <c r="BD38" s="47"/>
      <c r="BE38" s="6"/>
      <c r="BF38" s="7"/>
      <c r="BG38" s="7"/>
      <c r="BH38" s="6"/>
      <c r="BI38" s="7"/>
      <c r="BJ38" s="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</row>
    <row r="39" spans="1:79" x14ac:dyDescent="0.3">
      <c r="A39" s="7" t="s">
        <v>31</v>
      </c>
      <c r="B39" s="6" t="s">
        <v>32</v>
      </c>
      <c r="C39" s="6" t="s">
        <v>47</v>
      </c>
      <c r="D39" s="21">
        <v>13</v>
      </c>
      <c r="E39" s="6">
        <v>5</v>
      </c>
      <c r="F39" s="15">
        <v>200</v>
      </c>
      <c r="G39" s="60">
        <f t="shared" si="16"/>
        <v>40</v>
      </c>
      <c r="H39" s="6">
        <v>17</v>
      </c>
      <c r="I39" s="6">
        <v>41</v>
      </c>
      <c r="J39" s="12">
        <f t="shared" si="17"/>
        <v>0.41463414634146339</v>
      </c>
      <c r="K39" s="61"/>
      <c r="L39" s="6"/>
      <c r="M39" s="6"/>
      <c r="N39" s="61"/>
      <c r="O39" s="6">
        <v>35</v>
      </c>
      <c r="P39" s="6">
        <v>46</v>
      </c>
      <c r="Q39" s="12">
        <f t="shared" ref="Q39:Q42" si="28">+O39/P39</f>
        <v>0.76086956521739135</v>
      </c>
      <c r="R39" s="61"/>
      <c r="S39" s="6">
        <v>8</v>
      </c>
      <c r="T39" s="6">
        <v>35</v>
      </c>
      <c r="U39" s="6">
        <f t="shared" si="19"/>
        <v>43</v>
      </c>
      <c r="V39" s="60">
        <f t="shared" si="20"/>
        <v>8.6</v>
      </c>
      <c r="W39" s="61"/>
      <c r="X39" s="6">
        <v>18</v>
      </c>
      <c r="Y39" s="60">
        <f t="shared" si="21"/>
        <v>3.6</v>
      </c>
      <c r="Z39" s="61"/>
      <c r="AA39" s="6">
        <v>27</v>
      </c>
      <c r="AB39" s="62">
        <f t="shared" si="22"/>
        <v>5.4</v>
      </c>
      <c r="AC39" s="61"/>
      <c r="AD39" s="6">
        <v>9</v>
      </c>
      <c r="AE39" s="6">
        <v>15</v>
      </c>
      <c r="AF39" s="60">
        <f t="shared" si="23"/>
        <v>3</v>
      </c>
      <c r="AG39" s="6">
        <v>1</v>
      </c>
      <c r="AH39" s="61"/>
      <c r="AI39" s="6">
        <f t="shared" si="24"/>
        <v>69</v>
      </c>
      <c r="AJ39" s="60">
        <f t="shared" si="25"/>
        <v>13.8</v>
      </c>
      <c r="AK39" s="12">
        <f t="shared" si="26"/>
        <v>0.71</v>
      </c>
      <c r="AL39" s="63"/>
      <c r="AM39" s="12" t="s">
        <v>48</v>
      </c>
      <c r="AN39" s="12" t="s">
        <v>49</v>
      </c>
      <c r="AO39" s="1"/>
      <c r="AP39" s="6"/>
      <c r="AQ39" s="6"/>
      <c r="AR39" s="13"/>
      <c r="AS39" s="7"/>
      <c r="AT39" s="6"/>
      <c r="AU39" s="6"/>
      <c r="AV39" s="6"/>
      <c r="AW39" s="14"/>
      <c r="AX39" s="7"/>
      <c r="AY39" s="6"/>
      <c r="AZ39" s="15"/>
      <c r="BA39" s="6"/>
      <c r="BB39" s="54"/>
      <c r="BC39" s="58"/>
      <c r="BD39" s="47"/>
      <c r="BE39" s="6"/>
      <c r="BF39" s="7"/>
      <c r="BG39" s="7"/>
      <c r="BH39" s="6"/>
      <c r="BI39" s="7"/>
      <c r="BJ39" s="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</row>
    <row r="40" spans="1:79" x14ac:dyDescent="0.3">
      <c r="A40" s="7" t="s">
        <v>31</v>
      </c>
      <c r="B40" s="6" t="s">
        <v>32</v>
      </c>
      <c r="C40" s="6" t="s">
        <v>50</v>
      </c>
      <c r="D40" s="21">
        <v>33</v>
      </c>
      <c r="E40" s="6">
        <v>5</v>
      </c>
      <c r="F40" s="15">
        <v>146</v>
      </c>
      <c r="G40" s="60">
        <f t="shared" si="16"/>
        <v>29.2</v>
      </c>
      <c r="H40" s="6">
        <v>25</v>
      </c>
      <c r="I40" s="6">
        <v>45</v>
      </c>
      <c r="J40" s="12">
        <f t="shared" si="17"/>
        <v>0.55555555555555558</v>
      </c>
      <c r="K40" s="61"/>
      <c r="L40" s="6">
        <v>0</v>
      </c>
      <c r="M40" s="6">
        <v>5</v>
      </c>
      <c r="N40" s="61"/>
      <c r="O40" s="6">
        <v>23</v>
      </c>
      <c r="P40" s="6">
        <v>31</v>
      </c>
      <c r="Q40" s="12">
        <f t="shared" si="28"/>
        <v>0.74193548387096775</v>
      </c>
      <c r="R40" s="61"/>
      <c r="S40" s="6">
        <v>5</v>
      </c>
      <c r="T40" s="6">
        <v>15</v>
      </c>
      <c r="U40" s="6">
        <f t="shared" si="19"/>
        <v>20</v>
      </c>
      <c r="V40" s="60">
        <f t="shared" si="20"/>
        <v>4</v>
      </c>
      <c r="W40" s="61"/>
      <c r="X40" s="6">
        <v>12</v>
      </c>
      <c r="Y40" s="60">
        <f t="shared" si="21"/>
        <v>2.4</v>
      </c>
      <c r="Z40" s="61"/>
      <c r="AA40" s="6">
        <v>24</v>
      </c>
      <c r="AB40" s="62">
        <f t="shared" si="22"/>
        <v>4.8</v>
      </c>
      <c r="AC40" s="61"/>
      <c r="AD40" s="6">
        <v>4</v>
      </c>
      <c r="AE40" s="6">
        <v>18</v>
      </c>
      <c r="AF40" s="60">
        <f t="shared" si="23"/>
        <v>3.6</v>
      </c>
      <c r="AG40" s="6">
        <v>2</v>
      </c>
      <c r="AH40" s="61"/>
      <c r="AI40" s="6">
        <f t="shared" si="24"/>
        <v>73</v>
      </c>
      <c r="AJ40" s="60">
        <f t="shared" si="25"/>
        <v>14.6</v>
      </c>
      <c r="AK40" s="12">
        <f t="shared" si="26"/>
        <v>0.70547945205479456</v>
      </c>
      <c r="AL40" s="63"/>
      <c r="AM40" s="12" t="s">
        <v>51</v>
      </c>
      <c r="AN40" s="12" t="s">
        <v>52</v>
      </c>
      <c r="AO40" s="1"/>
      <c r="AP40" s="6"/>
      <c r="AQ40" s="6"/>
      <c r="AR40" s="13"/>
      <c r="AS40" s="7"/>
      <c r="AT40" s="6"/>
      <c r="AU40" s="6"/>
      <c r="AV40" s="6"/>
      <c r="AW40" s="14"/>
      <c r="AX40" s="7"/>
      <c r="AY40" s="6"/>
      <c r="AZ40" s="15"/>
      <c r="BA40" s="6"/>
      <c r="BB40" s="54"/>
      <c r="BC40" s="58"/>
      <c r="BD40" s="47"/>
      <c r="BE40" s="6"/>
      <c r="BF40" s="7"/>
      <c r="BG40" s="7"/>
      <c r="BH40" s="6"/>
      <c r="BI40" s="7"/>
      <c r="BJ40" s="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</row>
    <row r="41" spans="1:79" x14ac:dyDescent="0.3">
      <c r="A41" s="7" t="s">
        <v>31</v>
      </c>
      <c r="B41" s="6" t="s">
        <v>32</v>
      </c>
      <c r="C41" s="6" t="s">
        <v>53</v>
      </c>
      <c r="D41" s="21">
        <v>11</v>
      </c>
      <c r="E41" s="6">
        <v>5</v>
      </c>
      <c r="F41" s="15">
        <v>213</v>
      </c>
      <c r="G41" s="60">
        <f t="shared" si="16"/>
        <v>42.6</v>
      </c>
      <c r="H41" s="6">
        <v>30</v>
      </c>
      <c r="I41" s="6">
        <v>72</v>
      </c>
      <c r="J41" s="12">
        <f t="shared" si="17"/>
        <v>0.41666666666666669</v>
      </c>
      <c r="K41" s="61"/>
      <c r="L41" s="6">
        <v>0</v>
      </c>
      <c r="M41" s="6">
        <v>1</v>
      </c>
      <c r="N41" s="61"/>
      <c r="O41" s="6">
        <v>22</v>
      </c>
      <c r="P41" s="6">
        <v>28</v>
      </c>
      <c r="Q41" s="12">
        <f t="shared" si="28"/>
        <v>0.7857142857142857</v>
      </c>
      <c r="R41" s="61"/>
      <c r="S41" s="6">
        <v>11</v>
      </c>
      <c r="T41" s="6">
        <v>15</v>
      </c>
      <c r="U41" s="6">
        <f t="shared" si="19"/>
        <v>26</v>
      </c>
      <c r="V41" s="60">
        <f t="shared" si="20"/>
        <v>5.2</v>
      </c>
      <c r="W41" s="61"/>
      <c r="X41" s="6">
        <v>26</v>
      </c>
      <c r="Y41" s="60">
        <f t="shared" si="21"/>
        <v>5.2</v>
      </c>
      <c r="Z41" s="61"/>
      <c r="AA41" s="6">
        <v>15</v>
      </c>
      <c r="AB41" s="62">
        <f t="shared" si="22"/>
        <v>3</v>
      </c>
      <c r="AC41" s="61"/>
      <c r="AD41" s="6">
        <v>5</v>
      </c>
      <c r="AE41" s="6">
        <v>36</v>
      </c>
      <c r="AF41" s="60">
        <f t="shared" si="23"/>
        <v>7.2</v>
      </c>
      <c r="AG41" s="6">
        <v>1</v>
      </c>
      <c r="AH41" s="61"/>
      <c r="AI41" s="6">
        <f t="shared" si="24"/>
        <v>82</v>
      </c>
      <c r="AJ41" s="60">
        <f t="shared" si="25"/>
        <v>16.399999999999999</v>
      </c>
      <c r="AK41" s="12">
        <f t="shared" si="26"/>
        <v>0.60563380281690138</v>
      </c>
      <c r="AL41" s="63"/>
      <c r="AM41" s="12" t="s">
        <v>54</v>
      </c>
      <c r="AN41" s="12" t="s">
        <v>43</v>
      </c>
      <c r="AO41" s="1"/>
      <c r="AP41" s="6"/>
      <c r="AQ41" s="6"/>
      <c r="AR41" s="13"/>
      <c r="AS41" s="7"/>
      <c r="AT41" s="6"/>
      <c r="AU41" s="6"/>
      <c r="AV41" s="6"/>
      <c r="AW41" s="14"/>
      <c r="AX41" s="7"/>
      <c r="AY41" s="6"/>
      <c r="AZ41" s="15"/>
      <c r="BA41" s="6"/>
      <c r="BB41" s="54"/>
      <c r="BC41" s="58"/>
      <c r="BD41" s="47"/>
      <c r="BE41" s="6"/>
      <c r="BF41" s="7"/>
      <c r="BG41" s="7"/>
      <c r="BH41" s="6"/>
      <c r="BI41" s="7"/>
      <c r="BJ41" s="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</row>
    <row r="42" spans="1:79" x14ac:dyDescent="0.3">
      <c r="A42" s="7" t="s">
        <v>31</v>
      </c>
      <c r="B42" s="6" t="s">
        <v>32</v>
      </c>
      <c r="C42" s="6" t="s">
        <v>55</v>
      </c>
      <c r="D42" s="21">
        <v>8</v>
      </c>
      <c r="E42" s="6">
        <v>5</v>
      </c>
      <c r="F42" s="15">
        <v>141</v>
      </c>
      <c r="G42" s="60">
        <f t="shared" si="16"/>
        <v>28.2</v>
      </c>
      <c r="H42" s="6">
        <v>8</v>
      </c>
      <c r="I42" s="6">
        <v>20</v>
      </c>
      <c r="J42" s="12">
        <f t="shared" si="17"/>
        <v>0.4</v>
      </c>
      <c r="K42" s="61"/>
      <c r="L42" s="6"/>
      <c r="M42" s="6"/>
      <c r="N42" s="61"/>
      <c r="O42" s="6">
        <v>2</v>
      </c>
      <c r="P42" s="6">
        <v>4</v>
      </c>
      <c r="Q42" s="12">
        <f t="shared" si="28"/>
        <v>0.5</v>
      </c>
      <c r="R42" s="61"/>
      <c r="S42" s="6">
        <v>3</v>
      </c>
      <c r="T42" s="6">
        <v>10</v>
      </c>
      <c r="U42" s="6">
        <f t="shared" si="19"/>
        <v>13</v>
      </c>
      <c r="V42" s="60">
        <f t="shared" si="20"/>
        <v>2.6</v>
      </c>
      <c r="W42" s="61"/>
      <c r="X42" s="6">
        <v>12</v>
      </c>
      <c r="Y42" s="60">
        <f t="shared" si="21"/>
        <v>2.4</v>
      </c>
      <c r="Z42" s="61"/>
      <c r="AA42" s="6">
        <v>10</v>
      </c>
      <c r="AB42" s="62">
        <f t="shared" si="22"/>
        <v>2</v>
      </c>
      <c r="AC42" s="61"/>
      <c r="AD42" s="6">
        <v>6</v>
      </c>
      <c r="AE42" s="6">
        <v>11</v>
      </c>
      <c r="AF42" s="60">
        <f t="shared" si="23"/>
        <v>2.2000000000000002</v>
      </c>
      <c r="AG42" s="6">
        <v>0</v>
      </c>
      <c r="AH42" s="61"/>
      <c r="AI42" s="6">
        <f t="shared" si="24"/>
        <v>18</v>
      </c>
      <c r="AJ42" s="60">
        <f t="shared" si="25"/>
        <v>3.6</v>
      </c>
      <c r="AK42" s="12">
        <f t="shared" si="26"/>
        <v>0.3546099290780142</v>
      </c>
      <c r="AL42" s="63"/>
      <c r="AM42" s="12" t="s">
        <v>34</v>
      </c>
      <c r="AN42" s="12" t="s">
        <v>56</v>
      </c>
      <c r="AO42" s="1"/>
      <c r="AP42" s="6"/>
      <c r="AQ42" s="6"/>
      <c r="AR42" s="13"/>
      <c r="AS42" s="7"/>
      <c r="AT42" s="6"/>
      <c r="AU42" s="6"/>
      <c r="AV42" s="6"/>
      <c r="AW42" s="14"/>
      <c r="AX42" s="7"/>
      <c r="AY42" s="6"/>
      <c r="AZ42" s="15"/>
      <c r="BA42" s="6"/>
      <c r="BB42" s="54"/>
      <c r="BC42" s="58"/>
      <c r="BD42" s="47"/>
      <c r="BE42" s="6"/>
      <c r="BF42" s="7"/>
      <c r="BG42" s="7"/>
      <c r="BH42" s="6"/>
      <c r="BI42" s="7"/>
      <c r="BJ42" s="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</row>
    <row r="43" spans="1:79" x14ac:dyDescent="0.3">
      <c r="A43" s="7" t="s">
        <v>31</v>
      </c>
      <c r="B43" s="6" t="s">
        <v>32</v>
      </c>
      <c r="C43" s="6" t="s">
        <v>58</v>
      </c>
      <c r="D43" s="21">
        <v>22</v>
      </c>
      <c r="E43" s="6">
        <v>5</v>
      </c>
      <c r="F43" s="15">
        <v>108</v>
      </c>
      <c r="G43" s="60">
        <f t="shared" si="16"/>
        <v>21.6</v>
      </c>
      <c r="H43" s="6">
        <v>12</v>
      </c>
      <c r="I43" s="6">
        <v>22</v>
      </c>
      <c r="J43" s="12">
        <f t="shared" si="17"/>
        <v>0.54545454545454541</v>
      </c>
      <c r="K43" s="61"/>
      <c r="L43" s="6"/>
      <c r="M43" s="6"/>
      <c r="N43" s="61"/>
      <c r="O43" s="6">
        <v>18</v>
      </c>
      <c r="P43" s="6">
        <v>26</v>
      </c>
      <c r="Q43" s="12">
        <f t="shared" ref="Q43" si="29">+O43/P43</f>
        <v>0.69230769230769229</v>
      </c>
      <c r="R43" s="61"/>
      <c r="S43" s="6">
        <v>8</v>
      </c>
      <c r="T43" s="6">
        <v>20</v>
      </c>
      <c r="U43" s="6">
        <f t="shared" si="19"/>
        <v>28</v>
      </c>
      <c r="V43" s="60">
        <f t="shared" si="20"/>
        <v>5.6</v>
      </c>
      <c r="W43" s="61"/>
      <c r="X43" s="6">
        <v>4</v>
      </c>
      <c r="Y43" s="60">
        <f t="shared" si="21"/>
        <v>0.8</v>
      </c>
      <c r="Z43" s="61"/>
      <c r="AA43" s="6">
        <v>16</v>
      </c>
      <c r="AB43" s="62">
        <f t="shared" si="22"/>
        <v>3.2</v>
      </c>
      <c r="AC43" s="61"/>
      <c r="AD43" s="6">
        <v>5</v>
      </c>
      <c r="AE43" s="6">
        <v>14</v>
      </c>
      <c r="AF43" s="60">
        <f t="shared" si="23"/>
        <v>2.8</v>
      </c>
      <c r="AG43" s="6">
        <v>1</v>
      </c>
      <c r="AH43" s="61"/>
      <c r="AI43" s="6">
        <f t="shared" si="24"/>
        <v>42</v>
      </c>
      <c r="AJ43" s="60">
        <f t="shared" si="25"/>
        <v>8.4</v>
      </c>
      <c r="AK43" s="12">
        <f t="shared" si="26"/>
        <v>0.63888888888888884</v>
      </c>
      <c r="AL43" s="63"/>
      <c r="AM43" s="12" t="s">
        <v>48</v>
      </c>
      <c r="AN43" s="12" t="s">
        <v>59</v>
      </c>
      <c r="AO43" s="1"/>
      <c r="AP43" s="6"/>
      <c r="AQ43" s="6"/>
      <c r="AR43" s="13"/>
      <c r="AS43" s="7"/>
      <c r="AT43" s="6"/>
      <c r="AU43" s="6"/>
      <c r="AV43" s="6"/>
      <c r="AW43" s="14"/>
      <c r="AX43" s="7"/>
      <c r="AY43" s="6"/>
      <c r="AZ43" s="15"/>
      <c r="BA43" s="6"/>
      <c r="BB43" s="54"/>
      <c r="BC43" s="58"/>
      <c r="BD43" s="47"/>
      <c r="BE43" s="6"/>
      <c r="BF43" s="7"/>
      <c r="BG43" s="7"/>
      <c r="BH43" s="6"/>
      <c r="BI43" s="7"/>
      <c r="BJ43" s="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</row>
    <row r="44" spans="1:79" x14ac:dyDescent="0.3">
      <c r="A44" s="1"/>
      <c r="B44" s="6"/>
      <c r="C44" s="1"/>
      <c r="D44" s="22"/>
      <c r="E44" s="1"/>
      <c r="F44" s="23" t="s">
        <v>69</v>
      </c>
      <c r="G44" s="23" t="s">
        <v>69</v>
      </c>
      <c r="H44" s="23" t="s">
        <v>69</v>
      </c>
      <c r="I44" s="23" t="s">
        <v>69</v>
      </c>
      <c r="J44" s="23" t="s">
        <v>69</v>
      </c>
      <c r="K44" s="49"/>
      <c r="L44" s="23" t="s">
        <v>69</v>
      </c>
      <c r="M44" s="23" t="s">
        <v>69</v>
      </c>
      <c r="N44" s="49"/>
      <c r="O44" s="23" t="s">
        <v>69</v>
      </c>
      <c r="P44" s="23" t="s">
        <v>69</v>
      </c>
      <c r="Q44" s="23" t="s">
        <v>69</v>
      </c>
      <c r="R44" s="49"/>
      <c r="S44" s="23" t="s">
        <v>69</v>
      </c>
      <c r="T44" s="23" t="s">
        <v>69</v>
      </c>
      <c r="U44" s="23" t="s">
        <v>69</v>
      </c>
      <c r="V44" s="23" t="s">
        <v>69</v>
      </c>
      <c r="W44" s="49"/>
      <c r="X44" s="23" t="s">
        <v>69</v>
      </c>
      <c r="Y44" s="23" t="s">
        <v>69</v>
      </c>
      <c r="Z44" s="49"/>
      <c r="AA44" s="23" t="s">
        <v>69</v>
      </c>
      <c r="AB44" s="24" t="s">
        <v>69</v>
      </c>
      <c r="AC44" s="50"/>
      <c r="AD44" s="23" t="s">
        <v>69</v>
      </c>
      <c r="AE44" s="23" t="s">
        <v>69</v>
      </c>
      <c r="AF44" s="23" t="s">
        <v>69</v>
      </c>
      <c r="AG44" s="23" t="s">
        <v>69</v>
      </c>
      <c r="AH44" s="49"/>
      <c r="AI44" s="23" t="s">
        <v>69</v>
      </c>
      <c r="AJ44" s="23" t="s">
        <v>69</v>
      </c>
      <c r="AK44" s="25" t="s">
        <v>69</v>
      </c>
      <c r="AL44" s="51"/>
      <c r="AM44" s="12"/>
      <c r="AN44" s="12"/>
      <c r="AO44" s="1"/>
      <c r="AP44" s="6"/>
      <c r="AQ44" s="6"/>
      <c r="AR44" s="13"/>
      <c r="AS44" s="7"/>
      <c r="AT44" s="6"/>
      <c r="AU44" s="6"/>
      <c r="AV44" s="6"/>
      <c r="AW44" s="14"/>
      <c r="AX44" s="7"/>
      <c r="AY44" s="6"/>
      <c r="AZ44" s="15"/>
      <c r="BA44" s="6"/>
      <c r="BB44" s="54"/>
      <c r="BC44" s="58"/>
      <c r="BD44" s="47"/>
      <c r="BE44" s="6"/>
      <c r="BF44" s="7"/>
      <c r="BG44" s="7"/>
      <c r="BH44" s="12"/>
      <c r="BI44" s="7"/>
      <c r="BJ44" s="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</row>
    <row r="45" spans="1:79" x14ac:dyDescent="0.3">
      <c r="A45" s="38" t="s">
        <v>31</v>
      </c>
      <c r="B45" s="39" t="s">
        <v>32</v>
      </c>
      <c r="C45" s="40"/>
      <c r="D45" s="37"/>
      <c r="E45" s="37">
        <v>5</v>
      </c>
      <c r="F45" s="41">
        <f>SUM(F36:F44)</f>
        <v>1200</v>
      </c>
      <c r="G45" s="42"/>
      <c r="H45" s="41">
        <f t="shared" ref="H45:I45" si="30">SUM(H36:H44)</f>
        <v>163</v>
      </c>
      <c r="I45" s="41">
        <f t="shared" si="30"/>
        <v>342</v>
      </c>
      <c r="J45" s="43">
        <f>+H45/I45</f>
        <v>0.47660818713450293</v>
      </c>
      <c r="K45" s="40"/>
      <c r="L45" s="41">
        <f t="shared" ref="L45:M45" si="31">SUM(L36:L44)</f>
        <v>0</v>
      </c>
      <c r="M45" s="41">
        <f t="shared" si="31"/>
        <v>7</v>
      </c>
      <c r="N45" s="40"/>
      <c r="O45" s="41">
        <f t="shared" ref="O45:P45" si="32">SUM(O36:O44)</f>
        <v>127</v>
      </c>
      <c r="P45" s="41">
        <f t="shared" si="32"/>
        <v>170</v>
      </c>
      <c r="Q45" s="59">
        <f>+O45/P45</f>
        <v>0.74705882352941178</v>
      </c>
      <c r="R45" s="41"/>
      <c r="S45" s="41">
        <f t="shared" ref="S45:U45" si="33">SUM(S36:S44)</f>
        <v>63</v>
      </c>
      <c r="T45" s="41">
        <f t="shared" si="33"/>
        <v>151</v>
      </c>
      <c r="U45" s="41">
        <f t="shared" si="33"/>
        <v>214</v>
      </c>
      <c r="V45" s="55">
        <f>+U45/E45</f>
        <v>42.8</v>
      </c>
      <c r="W45" s="41"/>
      <c r="X45" s="41">
        <f>SUM(X36:X44)</f>
        <v>98</v>
      </c>
      <c r="Y45" s="55">
        <f>+X45/E45</f>
        <v>19.600000000000001</v>
      </c>
      <c r="Z45" s="41"/>
      <c r="AA45" s="41">
        <f>SUM(AA36:AA44)</f>
        <v>146</v>
      </c>
      <c r="AB45" s="55">
        <f>+AA45/E45</f>
        <v>29.2</v>
      </c>
      <c r="AC45" s="41"/>
      <c r="AD45" s="41">
        <f t="shared" ref="AD45:AE45" si="34">SUM(AD36:AD44)</f>
        <v>38</v>
      </c>
      <c r="AE45" s="41">
        <f t="shared" si="34"/>
        <v>144</v>
      </c>
      <c r="AF45" s="55">
        <f>+AE45/E45</f>
        <v>28.8</v>
      </c>
      <c r="AG45" s="41">
        <f>SUM(AG36:AG44)</f>
        <v>13</v>
      </c>
      <c r="AH45" s="41"/>
      <c r="AI45" s="41">
        <f>SUM(AI36:AI44)</f>
        <v>453</v>
      </c>
      <c r="AJ45" s="55">
        <f>+AI45/E45</f>
        <v>90.6</v>
      </c>
      <c r="AK45" s="43">
        <f>(+(AI45)+(U45)+(2*X45)+(AD45)-(AE45))/F45</f>
        <v>0.63083333333333336</v>
      </c>
      <c r="AL45" s="8"/>
      <c r="AM45" s="12"/>
      <c r="AN45" s="10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</row>
    <row r="46" spans="1:79" x14ac:dyDescent="0.3">
      <c r="A46" s="7"/>
      <c r="B46" s="6"/>
      <c r="C46" s="1"/>
      <c r="D46" s="22"/>
      <c r="E46" s="22">
        <v>5</v>
      </c>
      <c r="F46" s="1" t="s">
        <v>73</v>
      </c>
      <c r="G46" s="45">
        <f>5*240</f>
        <v>1200</v>
      </c>
      <c r="H46" s="1"/>
      <c r="I46" s="1"/>
      <c r="J46" s="10"/>
      <c r="K46" s="1"/>
      <c r="L46" s="1"/>
      <c r="M46" s="1"/>
      <c r="N46" s="1"/>
      <c r="O46" s="1"/>
      <c r="P46" s="1"/>
      <c r="Q46" s="10"/>
      <c r="R46" s="1"/>
      <c r="S46" s="1"/>
      <c r="T46" s="1"/>
      <c r="U46" s="1"/>
      <c r="V46" s="9"/>
      <c r="W46" s="1"/>
      <c r="X46" s="1"/>
      <c r="Y46" s="9"/>
      <c r="Z46" s="9"/>
      <c r="AA46" s="1"/>
      <c r="AB46" s="11"/>
      <c r="AC46" s="11"/>
      <c r="AD46" s="1"/>
      <c r="AE46" s="1"/>
      <c r="AF46" s="9"/>
      <c r="AG46" s="1"/>
      <c r="AH46" s="1"/>
      <c r="AI46" s="6" t="s">
        <v>90</v>
      </c>
      <c r="AJ46" s="9"/>
      <c r="AK46" s="10"/>
      <c r="AM46" s="10"/>
      <c r="AN46" s="8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95"/>
      <c r="BA46" s="95"/>
      <c r="BB46" s="47"/>
      <c r="BC46" s="47"/>
      <c r="BD46" s="47"/>
      <c r="BE46" s="96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</row>
    <row r="47" spans="1:79" ht="15" thickBot="1" x14ac:dyDescent="0.35">
      <c r="A47" s="7"/>
      <c r="B47" s="6"/>
      <c r="C47" s="1"/>
      <c r="D47" s="44" t="s">
        <v>39</v>
      </c>
      <c r="E47" s="22"/>
      <c r="F47" s="1" t="s">
        <v>74</v>
      </c>
      <c r="G47" s="1"/>
      <c r="H47" s="52">
        <f>SUM(G46:G47)</f>
        <v>1200</v>
      </c>
      <c r="I47" s="1"/>
      <c r="J47" s="10"/>
      <c r="K47" s="1"/>
      <c r="L47" s="1"/>
      <c r="M47" s="1"/>
      <c r="N47" s="1"/>
      <c r="O47" s="1"/>
      <c r="P47" s="1"/>
      <c r="Q47" s="10"/>
      <c r="R47" s="1"/>
      <c r="S47" s="1"/>
      <c r="T47" s="1"/>
      <c r="U47" s="1"/>
      <c r="V47" s="9"/>
      <c r="W47" s="1"/>
      <c r="X47" s="1"/>
      <c r="Y47" s="9"/>
      <c r="Z47" s="9"/>
      <c r="AA47" s="1"/>
      <c r="AB47" s="11"/>
      <c r="AC47" s="11"/>
      <c r="AD47" s="1"/>
      <c r="AE47" s="26"/>
      <c r="AF47" s="4"/>
      <c r="AG47" s="4"/>
      <c r="AH47" s="21"/>
      <c r="AI47" s="6">
        <f>+H45*2</f>
        <v>326</v>
      </c>
      <c r="AJ47" s="68" t="s">
        <v>83</v>
      </c>
      <c r="AK47" s="1"/>
      <c r="AL47" s="21"/>
      <c r="AM47" s="12"/>
      <c r="AN47" s="10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95"/>
      <c r="BA47" s="95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</row>
    <row r="48" spans="1:79" x14ac:dyDescent="0.3">
      <c r="A48" s="7"/>
      <c r="B48" s="6"/>
      <c r="C48" s="71"/>
      <c r="D48" s="46"/>
      <c r="E48" s="1"/>
      <c r="F48" s="1"/>
      <c r="G48" s="9"/>
      <c r="H48" s="1"/>
      <c r="I48" s="1"/>
      <c r="J48" s="10"/>
      <c r="K48" s="1"/>
      <c r="L48" s="1"/>
      <c r="M48" s="1"/>
      <c r="N48" s="1"/>
      <c r="O48" s="1"/>
      <c r="P48" s="1"/>
      <c r="Q48" s="10"/>
      <c r="R48" s="1"/>
      <c r="S48" s="1"/>
      <c r="T48" s="1"/>
      <c r="U48" s="1"/>
      <c r="V48" s="9"/>
      <c r="W48" s="1"/>
      <c r="X48" s="1"/>
      <c r="Y48" s="9"/>
      <c r="Z48" s="9"/>
      <c r="AA48" s="1"/>
      <c r="AB48" s="11"/>
      <c r="AC48" s="11"/>
      <c r="AD48" s="1"/>
      <c r="AE48" s="26"/>
      <c r="AF48" s="27"/>
      <c r="AG48" s="28"/>
      <c r="AH48" s="21"/>
      <c r="AI48" s="64">
        <f>+L45*1</f>
        <v>0</v>
      </c>
      <c r="AJ48" s="68" t="s">
        <v>84</v>
      </c>
      <c r="AK48" s="4"/>
      <c r="AL48" s="21"/>
      <c r="AM48" s="21"/>
      <c r="AN48" s="21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95"/>
      <c r="BA48" s="95"/>
      <c r="BB48" s="47"/>
      <c r="BC48" s="47"/>
      <c r="BD48" s="47"/>
      <c r="BE48" s="77"/>
      <c r="BF48" s="29"/>
      <c r="BG48" s="29"/>
      <c r="BH48" s="29"/>
      <c r="BI48" s="29"/>
      <c r="BJ48" s="75"/>
      <c r="BK48" s="30"/>
      <c r="BL48" s="77"/>
      <c r="BM48" s="29"/>
      <c r="BN48" s="29"/>
      <c r="BO48" s="29"/>
      <c r="BP48" s="29"/>
      <c r="BQ48" s="75"/>
      <c r="BR48" s="31"/>
      <c r="BS48" s="77"/>
      <c r="BT48" s="29"/>
      <c r="BU48" s="29"/>
      <c r="BV48" s="29"/>
      <c r="BW48" s="29"/>
      <c r="BX48" s="75"/>
      <c r="BY48" s="47"/>
      <c r="BZ48" s="47"/>
      <c r="CA48" s="47"/>
    </row>
    <row r="49" spans="1:79" x14ac:dyDescent="0.3">
      <c r="A49" s="7"/>
      <c r="B49" s="6"/>
      <c r="C49" s="6"/>
      <c r="D49" s="46"/>
      <c r="E49" s="1"/>
      <c r="F49" s="1"/>
      <c r="G49" s="9"/>
      <c r="H49" s="1"/>
      <c r="I49" s="1"/>
      <c r="J49" s="10"/>
      <c r="K49" s="1"/>
      <c r="L49" s="1"/>
      <c r="M49" s="1"/>
      <c r="N49" s="1"/>
      <c r="O49" s="1"/>
      <c r="P49" s="1"/>
      <c r="Q49" s="10"/>
      <c r="R49" s="1"/>
      <c r="S49" s="1"/>
      <c r="T49" s="1"/>
      <c r="U49" s="1"/>
      <c r="V49" s="9"/>
      <c r="W49" s="1"/>
      <c r="X49" s="1"/>
      <c r="Y49" s="9"/>
      <c r="Z49" s="9"/>
      <c r="AA49" s="1"/>
      <c r="AB49" s="11"/>
      <c r="AC49" s="11"/>
      <c r="AD49" s="1"/>
      <c r="AE49" s="26"/>
      <c r="AF49" s="27"/>
      <c r="AG49" s="28"/>
      <c r="AH49" s="21"/>
      <c r="AI49" s="67">
        <f>+O45</f>
        <v>127</v>
      </c>
      <c r="AJ49" s="69" t="s">
        <v>85</v>
      </c>
      <c r="AK49" s="21"/>
      <c r="AL49" s="21"/>
      <c r="AM49" s="21"/>
      <c r="AN49" s="21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66"/>
      <c r="BF49" s="7"/>
      <c r="BG49" s="7"/>
      <c r="BH49" s="12"/>
      <c r="BI49" s="7"/>
      <c r="BJ49" s="76"/>
      <c r="BK49" s="6"/>
      <c r="BL49" s="66"/>
      <c r="BM49" s="7"/>
      <c r="BN49" s="7"/>
      <c r="BO49" s="12"/>
      <c r="BP49" s="7"/>
      <c r="BQ49" s="76"/>
      <c r="BR49" s="6"/>
      <c r="BS49" s="66"/>
      <c r="BT49" s="7"/>
      <c r="BU49" s="7"/>
      <c r="BV49" s="12"/>
      <c r="BW49" s="7"/>
      <c r="BX49" s="76"/>
      <c r="BY49" s="47"/>
      <c r="BZ49" s="47"/>
      <c r="CA49" s="47"/>
    </row>
    <row r="50" spans="1:79" x14ac:dyDescent="0.3">
      <c r="A50" s="47"/>
      <c r="B50" s="26"/>
      <c r="C50" s="6"/>
      <c r="D50" s="26"/>
      <c r="E50" s="26"/>
      <c r="F50" s="26"/>
      <c r="G50" s="26"/>
      <c r="H50" s="26"/>
      <c r="I50" s="26"/>
      <c r="J50" s="26"/>
      <c r="K50" s="1"/>
      <c r="L50" s="1"/>
      <c r="M50" s="1"/>
      <c r="N50" s="1"/>
      <c r="O50" s="1"/>
      <c r="P50" s="1"/>
      <c r="Q50" s="10"/>
      <c r="R50" s="1"/>
      <c r="S50" s="1"/>
      <c r="T50" s="1"/>
      <c r="U50" s="1"/>
      <c r="V50" s="9"/>
      <c r="W50" s="1"/>
      <c r="X50" s="1"/>
      <c r="Y50" s="9"/>
      <c r="Z50" s="9"/>
      <c r="AA50" s="1"/>
      <c r="AB50" s="11"/>
      <c r="AC50" s="11"/>
      <c r="AD50" s="1"/>
      <c r="AE50" s="26"/>
      <c r="AF50" s="21"/>
      <c r="AG50" s="28"/>
      <c r="AH50" s="21"/>
      <c r="AI50" s="67">
        <f>SUM(AI47:AI49)</f>
        <v>453</v>
      </c>
      <c r="AJ50" s="70" t="s">
        <v>91</v>
      </c>
      <c r="AK50" s="21"/>
      <c r="AL50" s="21"/>
      <c r="AM50" s="21"/>
      <c r="AN50" s="21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65"/>
      <c r="BF50" s="7"/>
      <c r="BG50" s="7"/>
      <c r="BH50" s="12"/>
      <c r="BI50" s="7"/>
      <c r="BJ50" s="76"/>
      <c r="BK50" s="21"/>
      <c r="BL50" s="65"/>
      <c r="BM50" s="7"/>
      <c r="BN50" s="7"/>
      <c r="BO50" s="12"/>
      <c r="BP50" s="7"/>
      <c r="BQ50" s="76"/>
      <c r="BR50" s="67"/>
      <c r="BS50" s="65"/>
      <c r="BT50" s="7"/>
      <c r="BU50" s="7"/>
      <c r="BV50" s="12"/>
      <c r="BW50" s="7"/>
      <c r="BX50" s="76"/>
      <c r="BY50" s="47"/>
      <c r="BZ50" s="47"/>
      <c r="CA50" s="47"/>
    </row>
    <row r="51" spans="1:79" x14ac:dyDescent="0.3">
      <c r="A51" s="7"/>
      <c r="B51" s="6"/>
      <c r="C51" s="6"/>
      <c r="D51" s="21"/>
      <c r="E51" s="1"/>
      <c r="F51" s="1"/>
      <c r="G51" s="9"/>
      <c r="H51" s="1"/>
      <c r="I51" s="1"/>
      <c r="J51" s="10"/>
      <c r="K51" s="1"/>
      <c r="L51" s="1"/>
      <c r="M51" s="1"/>
      <c r="N51" s="1"/>
      <c r="O51" s="1"/>
      <c r="P51" s="1"/>
      <c r="Q51" s="10"/>
      <c r="R51" s="1"/>
      <c r="S51" s="1"/>
      <c r="T51" s="1"/>
      <c r="U51" s="1"/>
      <c r="V51" s="9"/>
      <c r="W51" s="1"/>
      <c r="X51" s="1"/>
      <c r="Y51" s="9"/>
      <c r="Z51" s="1"/>
      <c r="AA51" s="1"/>
      <c r="AB51" s="11"/>
      <c r="AC51" s="1"/>
      <c r="AD51" s="1"/>
      <c r="AE51" s="1"/>
      <c r="AF51" s="9"/>
      <c r="AG51" s="1"/>
      <c r="AH51" s="1"/>
      <c r="AI51" s="1"/>
      <c r="AJ51" s="9"/>
      <c r="AK51" s="10"/>
      <c r="AL51" s="10"/>
      <c r="AM51" s="12"/>
      <c r="AN51" s="10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97"/>
      <c r="BF51" s="7"/>
      <c r="BG51" s="7"/>
      <c r="BH51" s="12"/>
      <c r="BI51" s="7"/>
      <c r="BJ51" s="76"/>
      <c r="BK51" s="6"/>
      <c r="BL51" s="97"/>
      <c r="BM51" s="7"/>
      <c r="BN51" s="7"/>
      <c r="BO51" s="12"/>
      <c r="BP51" s="7"/>
      <c r="BQ51" s="76"/>
      <c r="BR51" s="64"/>
      <c r="BS51" s="97"/>
      <c r="BT51" s="7"/>
      <c r="BU51" s="7"/>
      <c r="BV51" s="12"/>
      <c r="BW51" s="7"/>
      <c r="BX51" s="76"/>
      <c r="BY51" s="47"/>
      <c r="BZ51" s="47"/>
      <c r="CA51" s="47"/>
    </row>
    <row r="52" spans="1:79" x14ac:dyDescent="0.3">
      <c r="A52" s="7"/>
      <c r="B52" s="6"/>
      <c r="C52" s="6"/>
      <c r="D52" s="21"/>
      <c r="E52" s="1"/>
      <c r="F52" s="8"/>
      <c r="G52" s="9"/>
      <c r="H52" s="1"/>
      <c r="I52" s="1"/>
      <c r="J52" s="10"/>
      <c r="K52" s="1"/>
      <c r="L52" s="1"/>
      <c r="M52" s="1"/>
      <c r="N52" s="1"/>
      <c r="O52" s="1"/>
      <c r="P52" s="1"/>
      <c r="Q52" s="10"/>
      <c r="R52" s="1"/>
      <c r="S52" s="1"/>
      <c r="T52" s="1"/>
      <c r="U52" s="1"/>
      <c r="V52" s="9"/>
      <c r="W52" s="1"/>
      <c r="X52" s="1"/>
      <c r="Y52" s="9"/>
      <c r="Z52" s="1"/>
      <c r="AA52" s="1"/>
      <c r="AB52" s="11"/>
      <c r="AC52" s="1"/>
      <c r="AD52" s="1"/>
      <c r="AE52" s="1"/>
      <c r="AF52" s="9"/>
      <c r="AG52" s="1"/>
      <c r="AH52" s="1"/>
      <c r="AI52" s="1"/>
      <c r="AJ52" s="9"/>
      <c r="AK52" s="10"/>
      <c r="AL52" s="10"/>
      <c r="AM52" s="12"/>
      <c r="AN52" s="10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66"/>
      <c r="BF52" s="7"/>
      <c r="BG52" s="7"/>
      <c r="BH52" s="12"/>
      <c r="BI52" s="7"/>
      <c r="BJ52" s="76"/>
      <c r="BK52" s="6"/>
      <c r="BL52" s="66"/>
      <c r="BM52" s="7"/>
      <c r="BN52" s="7"/>
      <c r="BO52" s="12"/>
      <c r="BP52" s="7"/>
      <c r="BQ52" s="76"/>
      <c r="BR52" s="64"/>
      <c r="BS52" s="66"/>
      <c r="BT52" s="7"/>
      <c r="BU52" s="7"/>
      <c r="BV52" s="12"/>
      <c r="BW52" s="7"/>
      <c r="BX52" s="76"/>
      <c r="BY52" s="47"/>
      <c r="BZ52" s="47"/>
      <c r="CA52" s="47"/>
    </row>
    <row r="53" spans="1:79" x14ac:dyDescent="0.3">
      <c r="A53" s="7"/>
      <c r="B53" s="6"/>
      <c r="C53" s="6"/>
      <c r="D53" s="21"/>
      <c r="E53" s="1"/>
      <c r="F53" s="1"/>
      <c r="G53" s="9"/>
      <c r="H53" s="1"/>
      <c r="I53" s="1"/>
      <c r="J53" s="10"/>
      <c r="K53" s="1"/>
      <c r="L53" s="1"/>
      <c r="M53" s="1"/>
      <c r="N53" s="1"/>
      <c r="O53" s="1"/>
      <c r="P53" s="1"/>
      <c r="Q53" s="10"/>
      <c r="R53" s="1"/>
      <c r="S53" s="1"/>
      <c r="T53" s="1"/>
      <c r="U53" s="1"/>
      <c r="V53" s="9"/>
      <c r="W53" s="1"/>
      <c r="X53" s="1"/>
      <c r="Y53" s="9"/>
      <c r="Z53" s="1"/>
      <c r="AA53" s="1"/>
      <c r="AB53" s="11"/>
      <c r="AC53" s="1"/>
      <c r="AD53" s="1"/>
      <c r="AE53" s="1"/>
      <c r="AF53" s="9"/>
      <c r="AG53" s="1"/>
      <c r="AH53" s="1"/>
      <c r="AI53" s="1"/>
      <c r="AJ53" s="9"/>
      <c r="AK53" s="10"/>
      <c r="AL53" s="10"/>
      <c r="AM53" s="12"/>
      <c r="AN53" s="10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66"/>
      <c r="BF53" s="7"/>
      <c r="BG53" s="7"/>
      <c r="BH53" s="12"/>
      <c r="BI53" s="7"/>
      <c r="BJ53" s="76"/>
      <c r="BK53" s="6"/>
      <c r="BL53" s="66"/>
      <c r="BM53" s="7"/>
      <c r="BN53" s="7"/>
      <c r="BO53" s="12"/>
      <c r="BP53" s="7"/>
      <c r="BQ53" s="76"/>
      <c r="BR53" s="64"/>
      <c r="BS53" s="66"/>
      <c r="BT53" s="7"/>
      <c r="BU53" s="7"/>
      <c r="BV53" s="12"/>
      <c r="BW53" s="7"/>
      <c r="BX53" s="76"/>
      <c r="BY53" s="47"/>
      <c r="BZ53" s="47"/>
      <c r="CA53" s="47"/>
    </row>
    <row r="54" spans="1:79" x14ac:dyDescent="0.3">
      <c r="A54" s="7"/>
      <c r="B54" s="19"/>
      <c r="C54" s="19"/>
      <c r="D54" s="19"/>
      <c r="E54" s="86"/>
      <c r="F54" s="86"/>
      <c r="G54" s="87"/>
      <c r="H54" s="86"/>
      <c r="I54" s="86"/>
      <c r="J54" s="88"/>
      <c r="K54" s="86"/>
      <c r="L54" s="86"/>
      <c r="M54" s="86"/>
      <c r="N54" s="86"/>
      <c r="O54" s="86"/>
      <c r="P54" s="86"/>
      <c r="Q54" s="88"/>
      <c r="R54" s="86"/>
      <c r="S54" s="86"/>
      <c r="T54" s="86"/>
      <c r="U54" s="86"/>
      <c r="V54" s="87"/>
      <c r="W54" s="86"/>
      <c r="X54" s="86"/>
      <c r="Y54" s="87"/>
      <c r="Z54" s="86"/>
      <c r="AA54" s="86"/>
      <c r="AB54" s="89"/>
      <c r="AC54" s="86"/>
      <c r="AD54" s="86"/>
      <c r="AE54" s="86"/>
      <c r="AF54" s="87"/>
      <c r="AG54" s="86"/>
      <c r="AH54" s="86"/>
      <c r="AI54" s="86"/>
      <c r="AJ54" s="87"/>
      <c r="AK54" s="88"/>
      <c r="AL54" s="10"/>
      <c r="AM54" s="12"/>
      <c r="AN54" s="10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66"/>
      <c r="BF54" s="7"/>
      <c r="BG54" s="7"/>
      <c r="BH54" s="12"/>
      <c r="BI54" s="7"/>
      <c r="BJ54" s="76"/>
      <c r="BK54" s="6"/>
      <c r="BL54" s="66"/>
      <c r="BM54" s="7"/>
      <c r="BN54" s="7"/>
      <c r="BO54" s="12"/>
      <c r="BP54" s="7"/>
      <c r="BQ54" s="76"/>
      <c r="BR54" s="64"/>
      <c r="BS54" s="66"/>
      <c r="BT54" s="7"/>
      <c r="BU54" s="7"/>
      <c r="BV54" s="12"/>
      <c r="BW54" s="7"/>
      <c r="BX54" s="76"/>
      <c r="BY54" s="47"/>
      <c r="BZ54" s="47"/>
      <c r="CA54" s="47"/>
    </row>
    <row r="55" spans="1:79" x14ac:dyDescent="0.3">
      <c r="A55" s="7"/>
      <c r="B55" s="6"/>
      <c r="C55" s="6"/>
      <c r="D55" s="21"/>
      <c r="E55" s="1"/>
      <c r="F55" s="1"/>
      <c r="G55" s="9"/>
      <c r="H55" s="1"/>
      <c r="I55" s="1"/>
      <c r="J55" s="10"/>
      <c r="K55" s="1"/>
      <c r="L55" s="1"/>
      <c r="M55" s="1"/>
      <c r="N55" s="1"/>
      <c r="O55" s="1"/>
      <c r="P55" s="1"/>
      <c r="Q55" s="10"/>
      <c r="R55" s="1"/>
      <c r="S55" s="1"/>
      <c r="T55" s="1"/>
      <c r="U55" s="1"/>
      <c r="V55" s="9"/>
      <c r="W55" s="1"/>
      <c r="X55" s="1"/>
      <c r="Y55" s="9"/>
      <c r="Z55" s="1"/>
      <c r="AA55" s="1"/>
      <c r="AB55" s="11"/>
      <c r="AC55" s="1"/>
      <c r="AD55" s="1"/>
      <c r="AE55" s="1"/>
      <c r="AF55" s="9"/>
      <c r="AG55" s="1"/>
      <c r="AH55" s="1"/>
      <c r="AI55" s="1"/>
      <c r="AJ55" s="9"/>
      <c r="AK55" s="10"/>
      <c r="AL55" s="10"/>
      <c r="AM55" s="12"/>
      <c r="AN55" s="10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66"/>
      <c r="BF55" s="7"/>
      <c r="BG55" s="7"/>
      <c r="BH55" s="12"/>
      <c r="BI55" s="7"/>
      <c r="BJ55" s="76"/>
      <c r="BK55" s="6"/>
      <c r="BL55" s="66"/>
      <c r="BM55" s="7"/>
      <c r="BN55" s="7"/>
      <c r="BO55" s="12"/>
      <c r="BP55" s="7"/>
      <c r="BQ55" s="76"/>
      <c r="BR55" s="64"/>
      <c r="BS55" s="66"/>
      <c r="BT55" s="7"/>
      <c r="BU55" s="7"/>
      <c r="BV55" s="12"/>
      <c r="BW55" s="7"/>
      <c r="BX55" s="76"/>
      <c r="BY55" s="47"/>
      <c r="BZ55" s="47"/>
      <c r="CA55" s="47"/>
    </row>
    <row r="56" spans="1:79" x14ac:dyDescent="0.3">
      <c r="A56" s="7"/>
      <c r="B56" s="6"/>
      <c r="C56" s="6"/>
      <c r="D56" s="21"/>
      <c r="E56" s="1"/>
      <c r="F56" s="8"/>
      <c r="G56" s="9"/>
      <c r="H56" s="1"/>
      <c r="I56" s="1"/>
      <c r="J56" s="10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9"/>
      <c r="W56" s="1"/>
      <c r="X56" s="1"/>
      <c r="Y56" s="9"/>
      <c r="Z56" s="1"/>
      <c r="AA56" s="1"/>
      <c r="AB56" s="11"/>
      <c r="AC56" s="1"/>
      <c r="AD56" s="1"/>
      <c r="AE56" s="1"/>
      <c r="AF56" s="9"/>
      <c r="AG56" s="1"/>
      <c r="AH56" s="1"/>
      <c r="AI56" s="1"/>
      <c r="AJ56" s="9"/>
      <c r="AK56" s="10"/>
      <c r="AL56" s="10"/>
      <c r="AM56" s="12"/>
      <c r="AN56" s="10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66"/>
      <c r="BF56" s="7"/>
      <c r="BG56" s="7"/>
      <c r="BH56" s="12"/>
      <c r="BI56" s="7"/>
      <c r="BJ56" s="76"/>
      <c r="BK56" s="6"/>
      <c r="BL56" s="66"/>
      <c r="BM56" s="7"/>
      <c r="BN56" s="7"/>
      <c r="BO56" s="12"/>
      <c r="BP56" s="7"/>
      <c r="BQ56" s="76"/>
      <c r="BR56" s="64"/>
      <c r="BS56" s="66"/>
      <c r="BT56" s="7"/>
      <c r="BU56" s="7"/>
      <c r="BV56" s="12"/>
      <c r="BW56" s="7"/>
      <c r="BX56" s="76"/>
      <c r="BY56" s="47"/>
      <c r="BZ56" s="47"/>
      <c r="CA56" s="47"/>
    </row>
    <row r="57" spans="1:79" x14ac:dyDescent="0.3">
      <c r="A57" s="7"/>
      <c r="B57" s="19"/>
      <c r="C57" s="19"/>
      <c r="D57" s="19"/>
      <c r="E57" s="86"/>
      <c r="F57" s="86"/>
      <c r="G57" s="87"/>
      <c r="H57" s="86"/>
      <c r="I57" s="86"/>
      <c r="J57" s="88"/>
      <c r="K57" s="86"/>
      <c r="L57" s="86"/>
      <c r="M57" s="86"/>
      <c r="N57" s="86"/>
      <c r="O57" s="86"/>
      <c r="P57" s="86"/>
      <c r="Q57" s="88"/>
      <c r="R57" s="86"/>
      <c r="S57" s="86"/>
      <c r="T57" s="86"/>
      <c r="U57" s="86"/>
      <c r="V57" s="87"/>
      <c r="W57" s="86"/>
      <c r="X57" s="86"/>
      <c r="Y57" s="87"/>
      <c r="Z57" s="86"/>
      <c r="AA57" s="86"/>
      <c r="AB57" s="89"/>
      <c r="AC57" s="86"/>
      <c r="AD57" s="86"/>
      <c r="AE57" s="86"/>
      <c r="AF57" s="87"/>
      <c r="AG57" s="86"/>
      <c r="AH57" s="86"/>
      <c r="AI57" s="86"/>
      <c r="AJ57" s="87"/>
      <c r="AK57" s="88"/>
      <c r="AL57" s="10"/>
      <c r="AM57" s="12"/>
      <c r="AN57" s="10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66"/>
      <c r="BF57" s="7"/>
      <c r="BG57" s="7"/>
      <c r="BH57" s="12"/>
      <c r="BI57" s="7"/>
      <c r="BJ57" s="76"/>
      <c r="BK57" s="26"/>
      <c r="BL57" s="66"/>
      <c r="BM57" s="7"/>
      <c r="BN57" s="7"/>
      <c r="BO57" s="12"/>
      <c r="BP57" s="7"/>
      <c r="BQ57" s="76"/>
      <c r="BR57" s="64"/>
      <c r="BS57" s="66"/>
      <c r="BT57" s="7"/>
      <c r="BU57" s="7"/>
      <c r="BV57" s="12"/>
      <c r="BW57" s="7"/>
      <c r="BX57" s="76"/>
      <c r="BY57" s="47"/>
      <c r="BZ57" s="47"/>
      <c r="CA57" s="47"/>
    </row>
    <row r="58" spans="1:79" x14ac:dyDescent="0.3">
      <c r="A58" s="7"/>
      <c r="B58" s="6"/>
      <c r="C58" s="6"/>
      <c r="D58" s="21"/>
      <c r="E58" s="1"/>
      <c r="F58" s="8"/>
      <c r="G58" s="9"/>
      <c r="H58" s="1"/>
      <c r="I58" s="1"/>
      <c r="J58" s="10"/>
      <c r="K58" s="1"/>
      <c r="L58" s="1"/>
      <c r="M58" s="1"/>
      <c r="N58" s="1"/>
      <c r="O58" s="1"/>
      <c r="P58" s="1"/>
      <c r="Q58" s="10"/>
      <c r="R58" s="1"/>
      <c r="S58" s="1"/>
      <c r="T58" s="1"/>
      <c r="U58" s="1"/>
      <c r="V58" s="9"/>
      <c r="W58" s="1"/>
      <c r="X58" s="1"/>
      <c r="Y58" s="9"/>
      <c r="Z58" s="1"/>
      <c r="AA58" s="1"/>
      <c r="AB58" s="11"/>
      <c r="AC58" s="1"/>
      <c r="AD58" s="1"/>
      <c r="AE58" s="1"/>
      <c r="AF58" s="9"/>
      <c r="AG58" s="1"/>
      <c r="AH58" s="1"/>
      <c r="AI58" s="1"/>
      <c r="AJ58" s="9"/>
      <c r="AK58" s="10"/>
      <c r="AL58" s="10"/>
      <c r="AM58" s="12"/>
      <c r="AN58" s="10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65"/>
      <c r="BF58" s="7"/>
      <c r="BG58" s="7"/>
      <c r="BH58" s="12"/>
      <c r="BI58" s="7"/>
      <c r="BJ58" s="76"/>
      <c r="BK58" s="6"/>
      <c r="BL58" s="65"/>
      <c r="BM58" s="7"/>
      <c r="BN58" s="7"/>
      <c r="BO58" s="12"/>
      <c r="BP58" s="7"/>
      <c r="BQ58" s="76"/>
      <c r="BR58" s="64"/>
      <c r="BS58" s="65"/>
      <c r="BT58" s="7"/>
      <c r="BU58" s="7"/>
      <c r="BV58" s="12"/>
      <c r="BW58" s="7"/>
      <c r="BX58" s="76"/>
      <c r="BY58" s="47"/>
      <c r="BZ58" s="47"/>
      <c r="CA58" s="47"/>
    </row>
    <row r="59" spans="1:79" x14ac:dyDescent="0.3">
      <c r="A59" s="7"/>
      <c r="B59" s="6"/>
      <c r="C59" s="6"/>
      <c r="D59" s="21"/>
      <c r="E59" s="1"/>
      <c r="F59" s="1"/>
      <c r="G59" s="9"/>
      <c r="H59" s="1"/>
      <c r="I59" s="1"/>
      <c r="J59" s="10"/>
      <c r="K59" s="1"/>
      <c r="L59" s="1"/>
      <c r="M59" s="1"/>
      <c r="N59" s="1"/>
      <c r="O59" s="1"/>
      <c r="P59" s="1"/>
      <c r="Q59" s="10"/>
      <c r="R59" s="1"/>
      <c r="S59" s="1"/>
      <c r="T59" s="1"/>
      <c r="U59" s="1"/>
      <c r="V59" s="9"/>
      <c r="W59" s="1"/>
      <c r="X59" s="1"/>
      <c r="Y59" s="9"/>
      <c r="Z59" s="1"/>
      <c r="AA59" s="1"/>
      <c r="AB59" s="11"/>
      <c r="AC59" s="1"/>
      <c r="AD59" s="1"/>
      <c r="AE59" s="1"/>
      <c r="AF59" s="9"/>
      <c r="AG59" s="1"/>
      <c r="AH59" s="1"/>
      <c r="AI59" s="1"/>
      <c r="AJ59" s="9"/>
      <c r="AK59" s="10"/>
      <c r="AL59" s="10"/>
      <c r="AM59" s="12"/>
      <c r="AN59" s="10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66"/>
      <c r="BF59" s="7"/>
      <c r="BG59" s="7"/>
      <c r="BH59" s="12"/>
      <c r="BI59" s="7"/>
      <c r="BJ59" s="76"/>
      <c r="BK59" s="6"/>
      <c r="BL59" s="66"/>
      <c r="BM59" s="7"/>
      <c r="BN59" s="7"/>
      <c r="BO59" s="12"/>
      <c r="BP59" s="7"/>
      <c r="BQ59" s="76"/>
      <c r="BR59" s="64"/>
      <c r="BS59" s="66"/>
      <c r="BT59" s="7"/>
      <c r="BU59" s="7"/>
      <c r="BV59" s="12"/>
      <c r="BW59" s="7"/>
      <c r="BX59" s="76"/>
      <c r="BY59" s="47"/>
      <c r="BZ59" s="47"/>
      <c r="CA59" s="47"/>
    </row>
    <row r="60" spans="1:79" x14ac:dyDescent="0.3">
      <c r="A60" s="7"/>
      <c r="B60" s="19"/>
      <c r="C60" s="19"/>
      <c r="D60" s="19"/>
      <c r="E60" s="86"/>
      <c r="F60" s="86"/>
      <c r="G60" s="87"/>
      <c r="H60" s="86"/>
      <c r="I60" s="86"/>
      <c r="J60" s="88"/>
      <c r="K60" s="86"/>
      <c r="L60" s="86"/>
      <c r="M60" s="86"/>
      <c r="N60" s="86"/>
      <c r="O60" s="86"/>
      <c r="P60" s="86"/>
      <c r="Q60" s="88"/>
      <c r="R60" s="86"/>
      <c r="S60" s="86"/>
      <c r="T60" s="86"/>
      <c r="U60" s="86"/>
      <c r="V60" s="87"/>
      <c r="W60" s="86"/>
      <c r="X60" s="86"/>
      <c r="Y60" s="87"/>
      <c r="Z60" s="86"/>
      <c r="AA60" s="86"/>
      <c r="AB60" s="89"/>
      <c r="AC60" s="86"/>
      <c r="AD60" s="86"/>
      <c r="AE60" s="86"/>
      <c r="AF60" s="87"/>
      <c r="AG60" s="86"/>
      <c r="AH60" s="86"/>
      <c r="AI60" s="86"/>
      <c r="AJ60" s="87"/>
      <c r="AK60" s="88"/>
      <c r="AL60" s="10"/>
      <c r="AM60" s="12"/>
      <c r="AN60" s="10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66"/>
      <c r="BF60" s="7"/>
      <c r="BG60" s="7"/>
      <c r="BH60" s="12"/>
      <c r="BI60" s="7"/>
      <c r="BJ60" s="76"/>
      <c r="BK60" s="6"/>
      <c r="BL60" s="66"/>
      <c r="BM60" s="7"/>
      <c r="BN60" s="7"/>
      <c r="BO60" s="12"/>
      <c r="BP60" s="7"/>
      <c r="BQ60" s="76"/>
      <c r="BR60" s="64"/>
      <c r="BS60" s="66"/>
      <c r="BT60" s="7"/>
      <c r="BU60" s="7"/>
      <c r="BV60" s="12"/>
      <c r="BW60" s="7"/>
      <c r="BX60" s="76"/>
      <c r="BY60" s="47"/>
      <c r="BZ60" s="47"/>
      <c r="CA60" s="47"/>
    </row>
    <row r="61" spans="1:79" x14ac:dyDescent="0.3">
      <c r="A61" s="7"/>
      <c r="B61" s="6"/>
      <c r="C61" s="6"/>
      <c r="D61" s="21"/>
      <c r="E61" s="1"/>
      <c r="F61" s="1"/>
      <c r="G61" s="9"/>
      <c r="H61" s="1"/>
      <c r="I61" s="1"/>
      <c r="J61" s="10"/>
      <c r="K61" s="1"/>
      <c r="L61" s="1"/>
      <c r="M61" s="1"/>
      <c r="N61" s="1"/>
      <c r="O61" s="1"/>
      <c r="P61" s="1"/>
      <c r="Q61" s="10"/>
      <c r="R61" s="1"/>
      <c r="S61" s="1"/>
      <c r="T61" s="1"/>
      <c r="U61" s="1"/>
      <c r="V61" s="9"/>
      <c r="W61" s="1"/>
      <c r="X61" s="1"/>
      <c r="Y61" s="9"/>
      <c r="Z61" s="1"/>
      <c r="AA61" s="1"/>
      <c r="AB61" s="11"/>
      <c r="AC61" s="1"/>
      <c r="AD61" s="1"/>
      <c r="AE61" s="1"/>
      <c r="AF61" s="9"/>
      <c r="AG61" s="1"/>
      <c r="AH61" s="1"/>
      <c r="AI61" s="1"/>
      <c r="AJ61" s="9"/>
      <c r="AK61" s="10"/>
      <c r="AL61" s="10"/>
      <c r="AM61" s="12"/>
      <c r="AN61" s="10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66"/>
      <c r="BF61" s="7"/>
      <c r="BG61" s="7"/>
      <c r="BH61" s="12"/>
      <c r="BI61" s="7"/>
      <c r="BJ61" s="76"/>
      <c r="BK61" s="6"/>
      <c r="BL61" s="66"/>
      <c r="BM61" s="7"/>
      <c r="BN61" s="7"/>
      <c r="BO61" s="12"/>
      <c r="BP61" s="7"/>
      <c r="BQ61" s="76"/>
      <c r="BR61" s="64"/>
      <c r="BS61" s="66"/>
      <c r="BT61" s="7"/>
      <c r="BU61" s="7"/>
      <c r="BV61" s="12"/>
      <c r="BW61" s="7"/>
      <c r="BX61" s="76"/>
      <c r="BY61" s="47"/>
      <c r="BZ61" s="47"/>
      <c r="CA61" s="47"/>
    </row>
    <row r="62" spans="1:79" x14ac:dyDescent="0.3">
      <c r="A62" s="7"/>
      <c r="B62" s="6"/>
      <c r="C62" s="6"/>
      <c r="D62" s="21"/>
      <c r="E62" s="1"/>
      <c r="F62" s="1"/>
      <c r="G62" s="9"/>
      <c r="H62" s="1"/>
      <c r="I62" s="1"/>
      <c r="J62" s="10"/>
      <c r="K62" s="1"/>
      <c r="L62" s="1"/>
      <c r="M62" s="1"/>
      <c r="N62" s="1"/>
      <c r="O62" s="1"/>
      <c r="P62" s="1"/>
      <c r="Q62" s="10"/>
      <c r="R62" s="1"/>
      <c r="S62" s="1"/>
      <c r="T62" s="1"/>
      <c r="U62" s="1"/>
      <c r="V62" s="9"/>
      <c r="W62" s="1"/>
      <c r="X62" s="1"/>
      <c r="Y62" s="9"/>
      <c r="Z62" s="1"/>
      <c r="AA62" s="1"/>
      <c r="AB62" s="11"/>
      <c r="AC62" s="1"/>
      <c r="AD62" s="1"/>
      <c r="AE62" s="1"/>
      <c r="AF62" s="9"/>
      <c r="AG62" s="1"/>
      <c r="AH62" s="1"/>
      <c r="AI62" s="1"/>
      <c r="AJ62" s="9"/>
      <c r="AK62" s="10"/>
      <c r="AL62" s="10"/>
      <c r="AM62" s="12"/>
      <c r="AN62" s="10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66"/>
      <c r="BF62" s="7"/>
      <c r="BG62" s="7"/>
      <c r="BH62" s="12"/>
      <c r="BI62" s="7"/>
      <c r="BJ62" s="76"/>
      <c r="BK62" s="6"/>
      <c r="BL62" s="66"/>
      <c r="BM62" s="7"/>
      <c r="BN62" s="7"/>
      <c r="BO62" s="12"/>
      <c r="BP62" s="7"/>
      <c r="BQ62" s="76"/>
      <c r="BR62" s="64"/>
      <c r="BS62" s="66"/>
      <c r="BT62" s="7"/>
      <c r="BU62" s="7"/>
      <c r="BV62" s="12"/>
      <c r="BW62" s="7"/>
      <c r="BX62" s="76"/>
      <c r="BY62" s="47"/>
      <c r="BZ62" s="47"/>
      <c r="CA62" s="47"/>
    </row>
    <row r="63" spans="1:79" x14ac:dyDescent="0.3">
      <c r="A63" s="7"/>
      <c r="B63" s="19"/>
      <c r="C63" s="19"/>
      <c r="D63" s="19"/>
      <c r="E63" s="86"/>
      <c r="F63" s="86"/>
      <c r="G63" s="87"/>
      <c r="H63" s="86"/>
      <c r="I63" s="86"/>
      <c r="J63" s="88"/>
      <c r="K63" s="86"/>
      <c r="L63" s="86"/>
      <c r="M63" s="86"/>
      <c r="N63" s="86"/>
      <c r="O63" s="86"/>
      <c r="P63" s="86"/>
      <c r="Q63" s="88"/>
      <c r="R63" s="86"/>
      <c r="S63" s="86"/>
      <c r="T63" s="86"/>
      <c r="U63" s="86"/>
      <c r="V63" s="87"/>
      <c r="W63" s="86"/>
      <c r="X63" s="86"/>
      <c r="Y63" s="87"/>
      <c r="Z63" s="86"/>
      <c r="AA63" s="86"/>
      <c r="AB63" s="89"/>
      <c r="AC63" s="86"/>
      <c r="AD63" s="86"/>
      <c r="AE63" s="86"/>
      <c r="AF63" s="87"/>
      <c r="AG63" s="86"/>
      <c r="AH63" s="86"/>
      <c r="AI63" s="86"/>
      <c r="AJ63" s="87"/>
      <c r="AK63" s="88"/>
      <c r="AL63" s="10"/>
      <c r="AM63" s="12"/>
      <c r="AN63" s="10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66"/>
      <c r="BF63" s="7"/>
      <c r="BG63" s="7"/>
      <c r="BH63" s="12"/>
      <c r="BI63" s="7"/>
      <c r="BJ63" s="76"/>
      <c r="BK63" s="6"/>
      <c r="BL63" s="66"/>
      <c r="BM63" s="7"/>
      <c r="BN63" s="7"/>
      <c r="BO63" s="12"/>
      <c r="BP63" s="7"/>
      <c r="BQ63" s="76"/>
      <c r="BR63" s="64"/>
      <c r="BS63" s="66"/>
      <c r="BT63" s="7"/>
      <c r="BU63" s="7"/>
      <c r="BV63" s="12"/>
      <c r="BW63" s="7"/>
      <c r="BX63" s="76"/>
      <c r="BY63" s="47"/>
      <c r="BZ63" s="47"/>
      <c r="CA63" s="47"/>
    </row>
    <row r="64" spans="1:79" x14ac:dyDescent="0.3">
      <c r="A64" s="7"/>
      <c r="B64" s="6"/>
      <c r="C64" s="6"/>
      <c r="D64" s="21"/>
      <c r="E64" s="1"/>
      <c r="F64" s="1"/>
      <c r="G64" s="9"/>
      <c r="H64" s="1"/>
      <c r="I64" s="1"/>
      <c r="J64" s="10"/>
      <c r="K64" s="1"/>
      <c r="L64" s="1"/>
      <c r="M64" s="1"/>
      <c r="N64" s="1"/>
      <c r="O64" s="1"/>
      <c r="P64" s="1"/>
      <c r="Q64" s="10"/>
      <c r="R64" s="1"/>
      <c r="S64" s="1"/>
      <c r="T64" s="1"/>
      <c r="U64" s="1"/>
      <c r="V64" s="9"/>
      <c r="W64" s="1"/>
      <c r="X64" s="1"/>
      <c r="Y64" s="9"/>
      <c r="Z64" s="1"/>
      <c r="AA64" s="1"/>
      <c r="AB64" s="11"/>
      <c r="AC64" s="1"/>
      <c r="AD64" s="1"/>
      <c r="AE64" s="1"/>
      <c r="AF64" s="9"/>
      <c r="AG64" s="1"/>
      <c r="AH64" s="1"/>
      <c r="AI64" s="1"/>
      <c r="AJ64" s="9"/>
      <c r="AK64" s="10"/>
      <c r="AL64" s="10"/>
      <c r="AM64" s="12"/>
      <c r="AN64" s="10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32"/>
      <c r="BF64" s="31"/>
      <c r="BG64" s="31"/>
      <c r="BH64" s="33"/>
      <c r="BI64" s="78"/>
      <c r="BJ64" s="79"/>
      <c r="BK64" s="56"/>
      <c r="BL64" s="98"/>
      <c r="BM64" s="31"/>
      <c r="BN64" s="31"/>
      <c r="BO64" s="33"/>
      <c r="BP64" s="78"/>
      <c r="BQ64" s="79"/>
      <c r="BR64" s="57"/>
      <c r="BS64" s="98"/>
      <c r="BT64" s="31"/>
      <c r="BU64" s="31"/>
      <c r="BV64" s="33"/>
      <c r="BW64" s="78"/>
      <c r="BX64" s="79"/>
      <c r="BY64" s="47"/>
      <c r="BZ64" s="47"/>
      <c r="CA64" s="47"/>
    </row>
    <row r="65" spans="1:79" ht="15" thickBot="1" x14ac:dyDescent="0.35">
      <c r="A65" s="7"/>
      <c r="B65" s="6"/>
      <c r="C65" s="6"/>
      <c r="D65" s="21"/>
      <c r="E65" s="1"/>
      <c r="F65" s="1"/>
      <c r="G65" s="9"/>
      <c r="H65" s="1"/>
      <c r="I65" s="1"/>
      <c r="J65" s="10"/>
      <c r="K65" s="1"/>
      <c r="L65" s="1"/>
      <c r="M65" s="1"/>
      <c r="N65" s="1"/>
      <c r="O65" s="1"/>
      <c r="P65" s="1"/>
      <c r="Q65" s="10"/>
      <c r="R65" s="1"/>
      <c r="S65" s="1"/>
      <c r="T65" s="1"/>
      <c r="U65" s="1"/>
      <c r="V65" s="9"/>
      <c r="W65" s="1"/>
      <c r="X65" s="1"/>
      <c r="Y65" s="9"/>
      <c r="Z65" s="1"/>
      <c r="AA65" s="1"/>
      <c r="AB65" s="11"/>
      <c r="AC65" s="1"/>
      <c r="AD65" s="1"/>
      <c r="AE65" s="1"/>
      <c r="AF65" s="9"/>
      <c r="AG65" s="1"/>
      <c r="AH65" s="1"/>
      <c r="AI65" s="1"/>
      <c r="AJ65" s="9"/>
      <c r="AK65" s="10"/>
      <c r="AL65" s="10"/>
      <c r="AM65" s="12"/>
      <c r="AN65" s="10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35"/>
      <c r="BF65" s="36"/>
      <c r="BG65" s="36"/>
      <c r="BH65" s="80"/>
      <c r="BI65" s="81"/>
      <c r="BJ65" s="82"/>
      <c r="BK65" s="1"/>
      <c r="BL65" s="35"/>
      <c r="BM65" s="36"/>
      <c r="BN65" s="36"/>
      <c r="BO65" s="80"/>
      <c r="BP65" s="81"/>
      <c r="BQ65" s="82"/>
      <c r="BR65" s="1"/>
      <c r="BS65" s="35"/>
      <c r="BT65" s="36"/>
      <c r="BU65" s="36"/>
      <c r="BV65" s="80"/>
      <c r="BW65" s="99"/>
      <c r="BX65" s="100"/>
      <c r="BY65" s="47"/>
      <c r="BZ65" s="47"/>
      <c r="CA65" s="47"/>
    </row>
    <row r="66" spans="1:79" x14ac:dyDescent="0.3">
      <c r="A66" s="7"/>
      <c r="B66" s="19"/>
      <c r="C66" s="19"/>
      <c r="D66" s="19"/>
      <c r="E66" s="86"/>
      <c r="F66" s="86"/>
      <c r="G66" s="87"/>
      <c r="H66" s="86"/>
      <c r="I66" s="86"/>
      <c r="J66" s="88"/>
      <c r="K66" s="86"/>
      <c r="L66" s="86"/>
      <c r="M66" s="86"/>
      <c r="N66" s="86"/>
      <c r="O66" s="86"/>
      <c r="P66" s="86"/>
      <c r="Q66" s="88"/>
      <c r="R66" s="86"/>
      <c r="S66" s="86"/>
      <c r="T66" s="86"/>
      <c r="U66" s="86"/>
      <c r="V66" s="87"/>
      <c r="W66" s="86"/>
      <c r="X66" s="86"/>
      <c r="Y66" s="87"/>
      <c r="Z66" s="86"/>
      <c r="AA66" s="86"/>
      <c r="AB66" s="89"/>
      <c r="AC66" s="86"/>
      <c r="AD66" s="86"/>
      <c r="AE66" s="86"/>
      <c r="AF66" s="87"/>
      <c r="AG66" s="86"/>
      <c r="AH66" s="86"/>
      <c r="AI66" s="86"/>
      <c r="AJ66" s="87"/>
      <c r="AK66" s="88"/>
      <c r="AL66" s="10"/>
      <c r="AM66" s="12"/>
      <c r="AN66" s="10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54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</row>
    <row r="67" spans="1:79" x14ac:dyDescent="0.3">
      <c r="A67" s="7"/>
      <c r="B67" s="6"/>
      <c r="C67" s="6"/>
      <c r="D67" s="21"/>
      <c r="E67" s="1"/>
      <c r="F67" s="1"/>
      <c r="G67" s="9"/>
      <c r="H67" s="1"/>
      <c r="I67" s="1"/>
      <c r="J67" s="10"/>
      <c r="K67" s="1"/>
      <c r="L67" s="1"/>
      <c r="M67" s="1"/>
      <c r="N67" s="1"/>
      <c r="O67" s="1"/>
      <c r="P67" s="1"/>
      <c r="Q67" s="10"/>
      <c r="R67" s="1"/>
      <c r="S67" s="1"/>
      <c r="T67" s="1"/>
      <c r="U67" s="1"/>
      <c r="V67" s="9"/>
      <c r="W67" s="1"/>
      <c r="X67" s="1"/>
      <c r="Y67" s="9"/>
      <c r="Z67" s="1"/>
      <c r="AA67" s="1"/>
      <c r="AB67" s="11"/>
      <c r="AC67" s="1"/>
      <c r="AD67" s="1"/>
      <c r="AE67" s="1"/>
      <c r="AF67" s="9"/>
      <c r="AG67" s="1"/>
      <c r="AH67" s="1"/>
      <c r="AI67" s="1"/>
      <c r="AJ67" s="9"/>
      <c r="AK67" s="10"/>
      <c r="AL67" s="10"/>
      <c r="AM67" s="12"/>
      <c r="AN67" s="10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</row>
    <row r="68" spans="1:79" x14ac:dyDescent="0.3">
      <c r="A68" s="7"/>
      <c r="B68" s="6"/>
      <c r="C68" s="6"/>
      <c r="D68" s="21"/>
      <c r="E68" s="1"/>
      <c r="F68" s="8"/>
      <c r="G68" s="9"/>
      <c r="H68" s="1"/>
      <c r="I68" s="1"/>
      <c r="J68" s="10"/>
      <c r="K68" s="1"/>
      <c r="L68" s="1"/>
      <c r="M68" s="1"/>
      <c r="N68" s="1"/>
      <c r="O68" s="1"/>
      <c r="P68" s="1"/>
      <c r="Q68" s="10"/>
      <c r="R68" s="1"/>
      <c r="S68" s="1"/>
      <c r="T68" s="1"/>
      <c r="U68" s="1"/>
      <c r="V68" s="9"/>
      <c r="W68" s="1"/>
      <c r="X68" s="1"/>
      <c r="Y68" s="9"/>
      <c r="Z68" s="1"/>
      <c r="AA68" s="1"/>
      <c r="AB68" s="11"/>
      <c r="AC68" s="1"/>
      <c r="AD68" s="1"/>
      <c r="AE68" s="1"/>
      <c r="AF68" s="9"/>
      <c r="AG68" s="1"/>
      <c r="AH68" s="1"/>
      <c r="AI68" s="1"/>
      <c r="AJ68" s="9"/>
      <c r="AK68" s="10"/>
      <c r="AL68" s="10"/>
      <c r="AM68" s="12"/>
      <c r="AN68" s="10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</row>
    <row r="69" spans="1:79" x14ac:dyDescent="0.3">
      <c r="A69" s="7"/>
      <c r="B69" s="6"/>
      <c r="C69" s="6"/>
      <c r="D69" s="21"/>
      <c r="E69" s="1"/>
      <c r="F69" s="1"/>
      <c r="G69" s="9"/>
      <c r="H69" s="1"/>
      <c r="I69" s="1"/>
      <c r="J69" s="10"/>
      <c r="K69" s="1"/>
      <c r="L69" s="1"/>
      <c r="M69" s="1"/>
      <c r="N69" s="1"/>
      <c r="O69" s="1"/>
      <c r="P69" s="1"/>
      <c r="Q69" s="10"/>
      <c r="R69" s="1"/>
      <c r="S69" s="1"/>
      <c r="T69" s="1"/>
      <c r="U69" s="1"/>
      <c r="V69" s="9"/>
      <c r="W69" s="1"/>
      <c r="X69" s="1"/>
      <c r="Y69" s="9"/>
      <c r="Z69" s="1"/>
      <c r="AA69" s="1"/>
      <c r="AB69" s="11"/>
      <c r="AC69" s="1"/>
      <c r="AD69" s="1"/>
      <c r="AE69" s="1"/>
      <c r="AF69" s="9"/>
      <c r="AG69" s="1"/>
      <c r="AH69" s="1"/>
      <c r="AI69" s="1"/>
      <c r="AJ69" s="9"/>
      <c r="AK69" s="10"/>
      <c r="AL69" s="10"/>
      <c r="AM69" s="12"/>
      <c r="AN69" s="10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</row>
    <row r="70" spans="1:79" x14ac:dyDescent="0.3">
      <c r="A70" s="7"/>
      <c r="B70" s="19"/>
      <c r="C70" s="19"/>
      <c r="D70" s="19"/>
      <c r="E70" s="86"/>
      <c r="F70" s="86"/>
      <c r="G70" s="87"/>
      <c r="H70" s="86"/>
      <c r="I70" s="86"/>
      <c r="J70" s="88"/>
      <c r="K70" s="86"/>
      <c r="L70" s="86"/>
      <c r="M70" s="86"/>
      <c r="N70" s="86"/>
      <c r="O70" s="86"/>
      <c r="P70" s="86"/>
      <c r="Q70" s="88"/>
      <c r="R70" s="86"/>
      <c r="S70" s="86"/>
      <c r="T70" s="86"/>
      <c r="U70" s="86"/>
      <c r="V70" s="87"/>
      <c r="W70" s="86"/>
      <c r="X70" s="86"/>
      <c r="Y70" s="87"/>
      <c r="Z70" s="86"/>
      <c r="AA70" s="86"/>
      <c r="AB70" s="89"/>
      <c r="AC70" s="86"/>
      <c r="AD70" s="86"/>
      <c r="AE70" s="86"/>
      <c r="AF70" s="87"/>
      <c r="AG70" s="86"/>
      <c r="AH70" s="86"/>
      <c r="AI70" s="86"/>
      <c r="AJ70" s="87"/>
      <c r="AK70" s="88"/>
      <c r="AL70" s="10"/>
      <c r="AM70" s="12"/>
      <c r="AN70" s="10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</row>
    <row r="71" spans="1:79" x14ac:dyDescent="0.3">
      <c r="A71" s="7"/>
      <c r="B71" s="6"/>
      <c r="C71" s="6"/>
      <c r="D71" s="21"/>
      <c r="E71" s="1"/>
      <c r="F71" s="1"/>
      <c r="G71" s="9"/>
      <c r="H71" s="1"/>
      <c r="I71" s="1"/>
      <c r="J71" s="10"/>
      <c r="K71" s="1"/>
      <c r="L71" s="1"/>
      <c r="M71" s="1"/>
      <c r="N71" s="1"/>
      <c r="O71" s="1"/>
      <c r="P71" s="1"/>
      <c r="Q71" s="10"/>
      <c r="R71" s="1"/>
      <c r="S71" s="1"/>
      <c r="T71" s="1"/>
      <c r="U71" s="1"/>
      <c r="V71" s="9"/>
      <c r="W71" s="1"/>
      <c r="X71" s="1"/>
      <c r="Y71" s="9"/>
      <c r="Z71" s="1"/>
      <c r="AA71" s="1"/>
      <c r="AB71" s="11"/>
      <c r="AC71" s="1"/>
      <c r="AD71" s="1"/>
      <c r="AE71" s="1"/>
      <c r="AF71" s="9"/>
      <c r="AG71" s="1"/>
      <c r="AH71" s="1"/>
      <c r="AI71" s="1"/>
      <c r="AJ71" s="9"/>
      <c r="AK71" s="10"/>
      <c r="AL71" s="10"/>
      <c r="AM71" s="12"/>
      <c r="AN71" s="10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</row>
    <row r="72" spans="1:79" x14ac:dyDescent="0.3">
      <c r="A72" s="7"/>
      <c r="B72" s="6"/>
      <c r="C72" s="6"/>
      <c r="D72" s="21"/>
      <c r="E72" s="1"/>
      <c r="F72" s="1"/>
      <c r="G72" s="9"/>
      <c r="H72" s="1"/>
      <c r="I72" s="1"/>
      <c r="J72" s="10"/>
      <c r="K72" s="1"/>
      <c r="L72" s="1"/>
      <c r="M72" s="1"/>
      <c r="N72" s="1"/>
      <c r="O72" s="1"/>
      <c r="P72" s="1"/>
      <c r="Q72" s="10"/>
      <c r="R72" s="1"/>
      <c r="S72" s="1"/>
      <c r="T72" s="1"/>
      <c r="U72" s="1"/>
      <c r="V72" s="9"/>
      <c r="W72" s="1"/>
      <c r="X72" s="1"/>
      <c r="Y72" s="9"/>
      <c r="Z72" s="1"/>
      <c r="AA72" s="1"/>
      <c r="AB72" s="11"/>
      <c r="AC72" s="1"/>
      <c r="AD72" s="1"/>
      <c r="AE72" s="1"/>
      <c r="AF72" s="9"/>
      <c r="AG72" s="1"/>
      <c r="AH72" s="1"/>
      <c r="AI72" s="1"/>
      <c r="AJ72" s="9"/>
      <c r="AK72" s="10"/>
      <c r="AL72" s="10"/>
      <c r="AM72" s="12"/>
      <c r="AN72" s="10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</row>
    <row r="73" spans="1:79" x14ac:dyDescent="0.3">
      <c r="A73" s="7"/>
      <c r="B73" s="19"/>
      <c r="C73" s="19"/>
      <c r="D73" s="19"/>
      <c r="E73" s="86"/>
      <c r="F73" s="86"/>
      <c r="G73" s="87"/>
      <c r="H73" s="86"/>
      <c r="I73" s="86"/>
      <c r="J73" s="88"/>
      <c r="K73" s="86"/>
      <c r="L73" s="86"/>
      <c r="M73" s="86"/>
      <c r="N73" s="86"/>
      <c r="O73" s="86"/>
      <c r="P73" s="86"/>
      <c r="Q73" s="88"/>
      <c r="R73" s="86"/>
      <c r="S73" s="86"/>
      <c r="T73" s="86"/>
      <c r="U73" s="86"/>
      <c r="V73" s="87"/>
      <c r="W73" s="86"/>
      <c r="X73" s="86"/>
      <c r="Y73" s="87"/>
      <c r="Z73" s="86"/>
      <c r="AA73" s="86"/>
      <c r="AB73" s="89"/>
      <c r="AC73" s="86"/>
      <c r="AD73" s="86"/>
      <c r="AE73" s="86"/>
      <c r="AF73" s="87"/>
      <c r="AG73" s="86"/>
      <c r="AH73" s="86"/>
      <c r="AI73" s="86"/>
      <c r="AJ73" s="87"/>
      <c r="AK73" s="88"/>
      <c r="AL73" s="10"/>
      <c r="AM73" s="12"/>
      <c r="AN73" s="10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</row>
    <row r="74" spans="1:79" x14ac:dyDescent="0.3">
      <c r="A74" s="7"/>
      <c r="B74" s="6"/>
      <c r="C74" s="6"/>
      <c r="D74" s="21"/>
      <c r="E74" s="1"/>
      <c r="F74" s="1"/>
      <c r="G74" s="9"/>
      <c r="H74" s="1"/>
      <c r="I74" s="1"/>
      <c r="J74" s="10"/>
      <c r="K74" s="1"/>
      <c r="L74" s="1"/>
      <c r="M74" s="1"/>
      <c r="N74" s="1"/>
      <c r="O74" s="1"/>
      <c r="P74" s="1"/>
      <c r="Q74" s="10"/>
      <c r="R74" s="1"/>
      <c r="S74" s="1"/>
      <c r="T74" s="1"/>
      <c r="U74" s="1"/>
      <c r="V74" s="9"/>
      <c r="W74" s="1"/>
      <c r="X74" s="1"/>
      <c r="Y74" s="9"/>
      <c r="Z74" s="1"/>
      <c r="AA74" s="1"/>
      <c r="AB74" s="11"/>
      <c r="AC74" s="1"/>
      <c r="AD74" s="1"/>
      <c r="AE74" s="1"/>
      <c r="AF74" s="9"/>
      <c r="AG74" s="1"/>
      <c r="AH74" s="1"/>
      <c r="AI74" s="1"/>
      <c r="AJ74" s="9"/>
      <c r="AK74" s="10"/>
      <c r="AL74" s="10"/>
      <c r="AM74" s="12"/>
      <c r="AN74" s="10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</row>
    <row r="75" spans="1:79" x14ac:dyDescent="0.3">
      <c r="A75" s="7"/>
      <c r="B75" s="6"/>
      <c r="C75" s="6"/>
      <c r="D75" s="21"/>
      <c r="E75" s="1"/>
      <c r="F75" s="8"/>
      <c r="G75" s="9"/>
      <c r="H75" s="1"/>
      <c r="I75" s="1"/>
      <c r="J75" s="10"/>
      <c r="K75" s="1"/>
      <c r="L75" s="1"/>
      <c r="M75" s="1"/>
      <c r="N75" s="1"/>
      <c r="O75" s="1"/>
      <c r="P75" s="1"/>
      <c r="Q75" s="10"/>
      <c r="R75" s="1"/>
      <c r="S75" s="1"/>
      <c r="T75" s="1"/>
      <c r="U75" s="1"/>
      <c r="V75" s="9"/>
      <c r="W75" s="1"/>
      <c r="X75" s="1"/>
      <c r="Y75" s="9"/>
      <c r="Z75" s="1"/>
      <c r="AA75" s="1"/>
      <c r="AB75" s="11"/>
      <c r="AC75" s="1"/>
      <c r="AD75" s="1"/>
      <c r="AE75" s="1"/>
      <c r="AF75" s="9"/>
      <c r="AG75" s="1"/>
      <c r="AH75" s="1"/>
      <c r="AI75" s="1"/>
      <c r="AJ75" s="9"/>
      <c r="AK75" s="10"/>
      <c r="AL75" s="10"/>
      <c r="AM75" s="12"/>
      <c r="AN75" s="10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</row>
    <row r="76" spans="1:79" x14ac:dyDescent="0.3">
      <c r="A76" s="7"/>
      <c r="B76" s="19"/>
      <c r="C76" s="19"/>
      <c r="D76" s="19"/>
      <c r="E76" s="86"/>
      <c r="F76" s="86"/>
      <c r="G76" s="87"/>
      <c r="H76" s="86"/>
      <c r="I76" s="86"/>
      <c r="J76" s="88"/>
      <c r="K76" s="86"/>
      <c r="L76" s="86"/>
      <c r="M76" s="86"/>
      <c r="N76" s="86"/>
      <c r="O76" s="86"/>
      <c r="P76" s="86"/>
      <c r="Q76" s="88"/>
      <c r="R76" s="86"/>
      <c r="S76" s="86"/>
      <c r="T76" s="86"/>
      <c r="U76" s="86"/>
      <c r="V76" s="87"/>
      <c r="W76" s="86"/>
      <c r="X76" s="86"/>
      <c r="Y76" s="87"/>
      <c r="Z76" s="86"/>
      <c r="AA76" s="86"/>
      <c r="AB76" s="89"/>
      <c r="AC76" s="86"/>
      <c r="AD76" s="86"/>
      <c r="AE76" s="86"/>
      <c r="AF76" s="87"/>
      <c r="AG76" s="86"/>
      <c r="AH76" s="86"/>
      <c r="AI76" s="86"/>
      <c r="AJ76" s="87"/>
      <c r="AK76" s="88"/>
      <c r="AL76" s="10"/>
      <c r="AM76" s="12"/>
      <c r="AN76" s="10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</row>
    <row r="77" spans="1:79" x14ac:dyDescent="0.3">
      <c r="A77" s="7"/>
      <c r="B77" s="6"/>
      <c r="C77" s="6"/>
      <c r="D77" s="21"/>
      <c r="E77" s="1"/>
      <c r="F77" s="8"/>
      <c r="G77" s="9"/>
      <c r="H77" s="1"/>
      <c r="I77" s="1"/>
      <c r="J77" s="10"/>
      <c r="K77" s="1"/>
      <c r="L77" s="1"/>
      <c r="M77" s="1"/>
      <c r="N77" s="1"/>
      <c r="O77" s="1"/>
      <c r="P77" s="1"/>
      <c r="Q77" s="10"/>
      <c r="R77" s="1"/>
      <c r="S77" s="1"/>
      <c r="T77" s="1"/>
      <c r="U77" s="1"/>
      <c r="V77" s="9"/>
      <c r="W77" s="1"/>
      <c r="X77" s="1"/>
      <c r="Y77" s="9"/>
      <c r="Z77" s="1"/>
      <c r="AA77" s="1"/>
      <c r="AB77" s="11"/>
      <c r="AC77" s="1"/>
      <c r="AD77" s="1"/>
      <c r="AE77" s="1"/>
      <c r="AF77" s="9"/>
      <c r="AG77" s="1"/>
      <c r="AH77" s="1"/>
      <c r="AI77" s="1"/>
      <c r="AJ77" s="9"/>
      <c r="AK77" s="10"/>
      <c r="AL77" s="10"/>
      <c r="AM77" s="12"/>
      <c r="AN77" s="10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</row>
    <row r="78" spans="1:79" x14ac:dyDescent="0.3">
      <c r="A78" s="7"/>
      <c r="B78" s="6"/>
      <c r="C78" s="6"/>
      <c r="D78" s="21"/>
      <c r="E78" s="1"/>
      <c r="F78" s="8"/>
      <c r="G78" s="9"/>
      <c r="H78" s="1"/>
      <c r="I78" s="1"/>
      <c r="J78" s="10"/>
      <c r="K78" s="1"/>
      <c r="L78" s="1"/>
      <c r="M78" s="1"/>
      <c r="N78" s="1"/>
      <c r="O78" s="1"/>
      <c r="P78" s="1"/>
      <c r="Q78" s="10"/>
      <c r="R78" s="1"/>
      <c r="S78" s="1"/>
      <c r="T78" s="1"/>
      <c r="U78" s="1"/>
      <c r="V78" s="9"/>
      <c r="W78" s="1"/>
      <c r="X78" s="1"/>
      <c r="Y78" s="9"/>
      <c r="Z78" s="1"/>
      <c r="AA78" s="1"/>
      <c r="AB78" s="11"/>
      <c r="AC78" s="1"/>
      <c r="AD78" s="1"/>
      <c r="AE78" s="1"/>
      <c r="AF78" s="9"/>
      <c r="AG78" s="1"/>
      <c r="AH78" s="1"/>
      <c r="AI78" s="1"/>
      <c r="AJ78" s="9"/>
      <c r="AK78" s="10"/>
      <c r="AL78" s="10"/>
      <c r="AM78" s="12"/>
      <c r="AN78" s="10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</row>
    <row r="79" spans="1:79" x14ac:dyDescent="0.3">
      <c r="A79" s="7"/>
      <c r="B79" s="19"/>
      <c r="C79" s="19"/>
      <c r="D79" s="19"/>
      <c r="E79" s="86"/>
      <c r="F79" s="86"/>
      <c r="G79" s="87"/>
      <c r="H79" s="86"/>
      <c r="I79" s="86"/>
      <c r="J79" s="88"/>
      <c r="K79" s="86"/>
      <c r="L79" s="86"/>
      <c r="M79" s="86"/>
      <c r="N79" s="86"/>
      <c r="O79" s="86"/>
      <c r="P79" s="86"/>
      <c r="Q79" s="88"/>
      <c r="R79" s="86"/>
      <c r="S79" s="86"/>
      <c r="T79" s="86"/>
      <c r="U79" s="86"/>
      <c r="V79" s="87"/>
      <c r="W79" s="86"/>
      <c r="X79" s="86"/>
      <c r="Y79" s="87"/>
      <c r="Z79" s="86"/>
      <c r="AA79" s="86"/>
      <c r="AB79" s="89"/>
      <c r="AC79" s="86"/>
      <c r="AD79" s="86"/>
      <c r="AE79" s="86"/>
      <c r="AF79" s="87"/>
      <c r="AG79" s="86"/>
      <c r="AH79" s="86"/>
      <c r="AI79" s="86"/>
      <c r="AJ79" s="87"/>
      <c r="AK79" s="88"/>
      <c r="AL79" s="10"/>
      <c r="AM79" s="12"/>
      <c r="AN79" s="10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</row>
    <row r="80" spans="1:79" x14ac:dyDescent="0.3">
      <c r="A80" s="7"/>
      <c r="B80" s="6"/>
      <c r="C80" s="6"/>
      <c r="D80" s="21"/>
      <c r="E80" s="1"/>
      <c r="F80" s="8"/>
      <c r="G80" s="9"/>
      <c r="H80" s="1"/>
      <c r="I80" s="1"/>
      <c r="J80" s="10"/>
      <c r="K80" s="1"/>
      <c r="L80" s="1"/>
      <c r="M80" s="1"/>
      <c r="N80" s="1"/>
      <c r="O80" s="1"/>
      <c r="P80" s="1"/>
      <c r="Q80" s="10"/>
      <c r="R80" s="1"/>
      <c r="S80" s="1"/>
      <c r="T80" s="1"/>
      <c r="U80" s="1"/>
      <c r="V80" s="9"/>
      <c r="W80" s="1"/>
      <c r="X80" s="1"/>
      <c r="Y80" s="9"/>
      <c r="Z80" s="1"/>
      <c r="AA80" s="1"/>
      <c r="AB80" s="11"/>
      <c r="AC80" s="1"/>
      <c r="AD80" s="1"/>
      <c r="AE80" s="1"/>
      <c r="AF80" s="9"/>
      <c r="AG80" s="1"/>
      <c r="AH80" s="1"/>
      <c r="AI80" s="1"/>
      <c r="AJ80" s="9"/>
      <c r="AK80" s="10"/>
      <c r="AL80" s="10"/>
      <c r="AM80" s="12"/>
      <c r="AN80" s="10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</row>
    <row r="81" spans="1:79" x14ac:dyDescent="0.3">
      <c r="A81" s="7"/>
      <c r="B81" s="6"/>
      <c r="C81" s="6"/>
      <c r="D81" s="21"/>
      <c r="E81" s="1"/>
      <c r="F81" s="8"/>
      <c r="G81" s="9"/>
      <c r="H81" s="1"/>
      <c r="I81" s="1"/>
      <c r="J81" s="10"/>
      <c r="K81" s="1"/>
      <c r="L81" s="1"/>
      <c r="M81" s="1"/>
      <c r="N81" s="1"/>
      <c r="O81" s="1"/>
      <c r="P81" s="1"/>
      <c r="Q81" s="10"/>
      <c r="R81" s="1"/>
      <c r="S81" s="1"/>
      <c r="T81" s="1"/>
      <c r="U81" s="1"/>
      <c r="V81" s="9"/>
      <c r="W81" s="1"/>
      <c r="X81" s="44"/>
      <c r="Y81" s="9"/>
      <c r="Z81" s="1"/>
      <c r="AA81" s="1"/>
      <c r="AB81" s="11"/>
      <c r="AC81" s="1"/>
      <c r="AD81" s="1"/>
      <c r="AE81" s="1"/>
      <c r="AF81" s="9"/>
      <c r="AG81" s="31"/>
      <c r="AH81" s="1"/>
      <c r="AI81" s="1"/>
      <c r="AJ81" s="9"/>
      <c r="AK81" s="10"/>
      <c r="AL81" s="10"/>
      <c r="AM81" s="12"/>
      <c r="AN81" s="10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</row>
    <row r="82" spans="1:79" x14ac:dyDescent="0.3">
      <c r="A82" s="7"/>
      <c r="B82" s="19"/>
      <c r="C82" s="19"/>
      <c r="D82" s="19"/>
      <c r="E82" s="86"/>
      <c r="F82" s="86"/>
      <c r="G82" s="87"/>
      <c r="H82" s="86"/>
      <c r="I82" s="86"/>
      <c r="J82" s="88"/>
      <c r="K82" s="86"/>
      <c r="L82" s="86"/>
      <c r="M82" s="86"/>
      <c r="N82" s="86"/>
      <c r="O82" s="86"/>
      <c r="P82" s="86"/>
      <c r="Q82" s="88"/>
      <c r="R82" s="86"/>
      <c r="S82" s="86"/>
      <c r="T82" s="86"/>
      <c r="U82" s="86"/>
      <c r="V82" s="87"/>
      <c r="W82" s="86"/>
      <c r="X82" s="86"/>
      <c r="Y82" s="87"/>
      <c r="Z82" s="86"/>
      <c r="AA82" s="86"/>
      <c r="AB82" s="89"/>
      <c r="AC82" s="86"/>
      <c r="AD82" s="86"/>
      <c r="AE82" s="86"/>
      <c r="AF82" s="87"/>
      <c r="AG82" s="86"/>
      <c r="AH82" s="86"/>
      <c r="AI82" s="86"/>
      <c r="AJ82" s="87"/>
      <c r="AK82" s="88"/>
      <c r="AL82" s="10"/>
      <c r="AM82" s="12"/>
      <c r="AN82" s="10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</row>
    <row r="83" spans="1:79" x14ac:dyDescent="0.3">
      <c r="A83" s="7"/>
      <c r="B83" s="6"/>
      <c r="C83" s="6"/>
      <c r="D83" s="21"/>
      <c r="E83" s="1"/>
      <c r="F83" s="8"/>
      <c r="G83" s="9"/>
      <c r="H83" s="1"/>
      <c r="I83" s="1"/>
      <c r="J83" s="10"/>
      <c r="K83" s="1"/>
      <c r="L83" s="1"/>
      <c r="M83" s="1"/>
      <c r="N83" s="1"/>
      <c r="O83" s="1"/>
      <c r="P83" s="1"/>
      <c r="Q83" s="10"/>
      <c r="R83" s="1"/>
      <c r="S83" s="1"/>
      <c r="T83" s="1"/>
      <c r="U83" s="1"/>
      <c r="V83" s="9"/>
      <c r="W83" s="1"/>
      <c r="X83" s="44"/>
      <c r="Y83" s="9"/>
      <c r="Z83" s="1"/>
      <c r="AA83" s="1"/>
      <c r="AB83" s="11"/>
      <c r="AC83" s="1"/>
      <c r="AD83" s="1"/>
      <c r="AE83" s="1"/>
      <c r="AF83" s="9"/>
      <c r="AG83" s="31"/>
      <c r="AH83" s="1"/>
      <c r="AI83" s="1"/>
      <c r="AJ83" s="9"/>
      <c r="AK83" s="10"/>
      <c r="AL83" s="10"/>
      <c r="AM83" s="12"/>
      <c r="AN83" s="10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</row>
    <row r="84" spans="1:79" x14ac:dyDescent="0.3">
      <c r="A84" s="7"/>
      <c r="B84" s="6"/>
      <c r="C84" s="6"/>
      <c r="D84" s="21"/>
      <c r="E84" s="1"/>
      <c r="F84" s="1"/>
      <c r="G84" s="9"/>
      <c r="H84" s="1"/>
      <c r="I84" s="1"/>
      <c r="J84" s="10"/>
      <c r="K84" s="1"/>
      <c r="L84" s="1"/>
      <c r="M84" s="1"/>
      <c r="N84" s="1"/>
      <c r="O84" s="1"/>
      <c r="P84" s="1"/>
      <c r="Q84" s="10"/>
      <c r="R84" s="1"/>
      <c r="S84" s="1"/>
      <c r="T84" s="1"/>
      <c r="U84" s="1"/>
      <c r="V84" s="9"/>
      <c r="W84" s="1"/>
      <c r="X84" s="1"/>
      <c r="Y84" s="9"/>
      <c r="Z84" s="1"/>
      <c r="AA84" s="1"/>
      <c r="AB84" s="11"/>
      <c r="AC84" s="1"/>
      <c r="AD84" s="1"/>
      <c r="AE84" s="1"/>
      <c r="AF84" s="9"/>
      <c r="AG84" s="1"/>
      <c r="AH84" s="1"/>
      <c r="AI84" s="1"/>
      <c r="AJ84" s="9"/>
      <c r="AK84" s="10"/>
      <c r="AL84" s="10"/>
      <c r="AM84" s="12"/>
      <c r="AN84" s="10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</row>
    <row r="85" spans="1:79" x14ac:dyDescent="0.3">
      <c r="A85" s="7"/>
      <c r="B85" s="19"/>
      <c r="C85" s="19"/>
      <c r="D85" s="19"/>
      <c r="E85" s="86"/>
      <c r="F85" s="86"/>
      <c r="G85" s="87"/>
      <c r="H85" s="86"/>
      <c r="I85" s="86"/>
      <c r="J85" s="88"/>
      <c r="K85" s="86"/>
      <c r="L85" s="86"/>
      <c r="M85" s="86"/>
      <c r="N85" s="86"/>
      <c r="O85" s="86"/>
      <c r="P85" s="86"/>
      <c r="Q85" s="88"/>
      <c r="R85" s="86"/>
      <c r="S85" s="86"/>
      <c r="T85" s="86"/>
      <c r="U85" s="86"/>
      <c r="V85" s="87"/>
      <c r="W85" s="86"/>
      <c r="X85" s="86"/>
      <c r="Y85" s="87"/>
      <c r="Z85" s="86"/>
      <c r="AA85" s="86"/>
      <c r="AB85" s="89"/>
      <c r="AC85" s="86"/>
      <c r="AD85" s="86"/>
      <c r="AE85" s="86"/>
      <c r="AF85" s="87"/>
      <c r="AG85" s="86"/>
      <c r="AH85" s="86"/>
      <c r="AI85" s="86"/>
      <c r="AJ85" s="87"/>
      <c r="AK85" s="88"/>
      <c r="AL85" s="10"/>
      <c r="AM85" s="12"/>
      <c r="AN85" s="10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</row>
    <row r="86" spans="1:79" x14ac:dyDescent="0.3">
      <c r="A86" s="7"/>
      <c r="B86" s="6"/>
      <c r="C86" s="6"/>
      <c r="D86" s="21"/>
      <c r="E86" s="1"/>
      <c r="F86" s="1"/>
      <c r="G86" s="9"/>
      <c r="H86" s="1"/>
      <c r="I86" s="1"/>
      <c r="J86" s="10"/>
      <c r="K86" s="1"/>
      <c r="L86" s="1"/>
      <c r="M86" s="1"/>
      <c r="N86" s="1"/>
      <c r="O86" s="1"/>
      <c r="P86" s="1"/>
      <c r="Q86" s="10"/>
      <c r="R86" s="1"/>
      <c r="S86" s="1"/>
      <c r="T86" s="1"/>
      <c r="U86" s="1"/>
      <c r="V86" s="9"/>
      <c r="W86" s="1"/>
      <c r="X86" s="1"/>
      <c r="Y86" s="9"/>
      <c r="Z86" s="1"/>
      <c r="AA86" s="1"/>
      <c r="AB86" s="11"/>
      <c r="AC86" s="1"/>
      <c r="AD86" s="1"/>
      <c r="AE86" s="1"/>
      <c r="AF86" s="9"/>
      <c r="AG86" s="1"/>
      <c r="AH86" s="1"/>
      <c r="AI86" s="1"/>
      <c r="AJ86" s="9"/>
      <c r="AK86" s="10"/>
      <c r="AL86" s="10"/>
      <c r="AM86" s="12"/>
      <c r="AN86" s="10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</row>
    <row r="87" spans="1:79" x14ac:dyDescent="0.3">
      <c r="A87" s="7"/>
      <c r="B87" s="6"/>
      <c r="C87" s="6"/>
      <c r="D87" s="21"/>
      <c r="E87" s="1"/>
      <c r="F87" s="8"/>
      <c r="G87" s="9"/>
      <c r="H87" s="1"/>
      <c r="I87" s="1"/>
      <c r="J87" s="10"/>
      <c r="K87" s="1"/>
      <c r="L87" s="1"/>
      <c r="M87" s="1"/>
      <c r="N87" s="1"/>
      <c r="O87" s="1"/>
      <c r="P87" s="1"/>
      <c r="Q87" s="10"/>
      <c r="R87" s="1"/>
      <c r="S87" s="1"/>
      <c r="T87" s="1"/>
      <c r="U87" s="1"/>
      <c r="V87" s="9"/>
      <c r="W87" s="1"/>
      <c r="X87" s="1"/>
      <c r="Y87" s="9"/>
      <c r="Z87" s="1"/>
      <c r="AA87" s="1"/>
      <c r="AB87" s="11"/>
      <c r="AC87" s="1"/>
      <c r="AD87" s="1"/>
      <c r="AE87" s="1"/>
      <c r="AF87" s="9"/>
      <c r="AG87" s="1"/>
      <c r="AH87" s="1"/>
      <c r="AI87" s="1"/>
      <c r="AJ87" s="9"/>
      <c r="AK87" s="10"/>
      <c r="AL87" s="10"/>
      <c r="AM87" s="12"/>
      <c r="AN87" s="10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</row>
    <row r="88" spans="1:79" x14ac:dyDescent="0.3">
      <c r="A88" s="7"/>
      <c r="B88" s="19"/>
      <c r="C88" s="19"/>
      <c r="D88" s="19"/>
      <c r="E88" s="86"/>
      <c r="F88" s="86"/>
      <c r="G88" s="87"/>
      <c r="H88" s="86"/>
      <c r="I88" s="86"/>
      <c r="J88" s="88"/>
      <c r="K88" s="86"/>
      <c r="L88" s="86"/>
      <c r="M88" s="86"/>
      <c r="N88" s="86"/>
      <c r="O88" s="86"/>
      <c r="P88" s="86"/>
      <c r="Q88" s="88"/>
      <c r="R88" s="86"/>
      <c r="S88" s="86"/>
      <c r="T88" s="86"/>
      <c r="U88" s="86"/>
      <c r="V88" s="87"/>
      <c r="W88" s="86"/>
      <c r="X88" s="86"/>
      <c r="Y88" s="87"/>
      <c r="Z88" s="86"/>
      <c r="AA88" s="86"/>
      <c r="AB88" s="89"/>
      <c r="AC88" s="86"/>
      <c r="AD88" s="86"/>
      <c r="AE88" s="86"/>
      <c r="AF88" s="87"/>
      <c r="AG88" s="86"/>
      <c r="AH88" s="86"/>
      <c r="AI88" s="86"/>
      <c r="AJ88" s="87"/>
      <c r="AK88" s="88"/>
      <c r="AL88" s="10"/>
      <c r="AM88" s="12"/>
      <c r="AN88" s="10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</row>
    <row r="89" spans="1:79" x14ac:dyDescent="0.3">
      <c r="A89" s="7"/>
      <c r="B89" s="6"/>
      <c r="C89" s="6"/>
      <c r="D89" s="21"/>
      <c r="E89" s="1"/>
      <c r="F89" s="8"/>
      <c r="G89" s="9"/>
      <c r="H89" s="1"/>
      <c r="I89" s="1"/>
      <c r="J89" s="10"/>
      <c r="K89" s="1"/>
      <c r="L89" s="1"/>
      <c r="M89" s="1"/>
      <c r="N89" s="1"/>
      <c r="O89" s="1"/>
      <c r="P89" s="1"/>
      <c r="Q89" s="10"/>
      <c r="R89" s="1"/>
      <c r="S89" s="1"/>
      <c r="T89" s="1"/>
      <c r="U89" s="1"/>
      <c r="V89" s="9"/>
      <c r="W89" s="1"/>
      <c r="X89" s="1"/>
      <c r="Y89" s="9"/>
      <c r="Z89" s="1"/>
      <c r="AA89" s="1"/>
      <c r="AB89" s="11"/>
      <c r="AC89" s="1"/>
      <c r="AD89" s="1"/>
      <c r="AE89" s="1"/>
      <c r="AF89" s="9"/>
      <c r="AG89" s="1"/>
      <c r="AH89" s="1"/>
      <c r="AI89" s="1"/>
      <c r="AJ89" s="9"/>
      <c r="AK89" s="10"/>
      <c r="AL89" s="10"/>
      <c r="AM89" s="12"/>
      <c r="AN89" s="10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</row>
    <row r="90" spans="1:79" x14ac:dyDescent="0.3">
      <c r="A90" s="7"/>
      <c r="B90" s="6"/>
      <c r="C90" s="6"/>
      <c r="D90" s="21"/>
      <c r="E90" s="1"/>
      <c r="F90" s="8"/>
      <c r="G90" s="9"/>
      <c r="H90" s="1"/>
      <c r="I90" s="1"/>
      <c r="J90" s="10"/>
      <c r="K90" s="1"/>
      <c r="L90" s="1"/>
      <c r="M90" s="1"/>
      <c r="N90" s="1"/>
      <c r="O90" s="1"/>
      <c r="P90" s="1"/>
      <c r="Q90" s="10"/>
      <c r="R90" s="1"/>
      <c r="S90" s="1"/>
      <c r="T90" s="1"/>
      <c r="U90" s="1"/>
      <c r="V90" s="9"/>
      <c r="W90" s="1"/>
      <c r="X90" s="1"/>
      <c r="Y90" s="9"/>
      <c r="Z90" s="1"/>
      <c r="AA90" s="1"/>
      <c r="AB90" s="11"/>
      <c r="AC90" s="1"/>
      <c r="AD90" s="1"/>
      <c r="AE90" s="1"/>
      <c r="AF90" s="9"/>
      <c r="AG90" s="1"/>
      <c r="AH90" s="1"/>
      <c r="AI90" s="1"/>
      <c r="AJ90" s="9"/>
      <c r="AK90" s="10"/>
      <c r="AL90" s="10"/>
      <c r="AM90" s="12"/>
      <c r="AN90" s="10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</row>
    <row r="91" spans="1:79" x14ac:dyDescent="0.3">
      <c r="A91" s="7"/>
      <c r="B91" s="19"/>
      <c r="C91" s="19"/>
      <c r="D91" s="19"/>
      <c r="E91" s="86"/>
      <c r="F91" s="86"/>
      <c r="G91" s="87"/>
      <c r="H91" s="86"/>
      <c r="I91" s="86"/>
      <c r="J91" s="88"/>
      <c r="K91" s="86"/>
      <c r="L91" s="86"/>
      <c r="M91" s="86"/>
      <c r="N91" s="86"/>
      <c r="O91" s="86"/>
      <c r="P91" s="86"/>
      <c r="Q91" s="88"/>
      <c r="R91" s="86"/>
      <c r="S91" s="86"/>
      <c r="T91" s="86"/>
      <c r="U91" s="86"/>
      <c r="V91" s="87"/>
      <c r="W91" s="86"/>
      <c r="X91" s="86"/>
      <c r="Y91" s="87"/>
      <c r="Z91" s="86"/>
      <c r="AA91" s="86"/>
      <c r="AB91" s="89"/>
      <c r="AC91" s="86"/>
      <c r="AD91" s="86"/>
      <c r="AE91" s="86"/>
      <c r="AF91" s="87"/>
      <c r="AG91" s="86"/>
      <c r="AH91" s="86"/>
      <c r="AI91" s="86"/>
      <c r="AJ91" s="87"/>
      <c r="AK91" s="88"/>
      <c r="AL91" s="10"/>
      <c r="AM91" s="12"/>
      <c r="AN91" s="10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</row>
    <row r="92" spans="1:79" x14ac:dyDescent="0.3">
      <c r="A92" s="7"/>
      <c r="B92" s="6"/>
      <c r="C92" s="6"/>
      <c r="D92" s="21"/>
      <c r="E92" s="1"/>
      <c r="F92" s="8"/>
      <c r="G92" s="9"/>
      <c r="H92" s="1"/>
      <c r="I92" s="1"/>
      <c r="J92" s="10"/>
      <c r="K92" s="1"/>
      <c r="L92" s="1"/>
      <c r="M92" s="1"/>
      <c r="N92" s="1"/>
      <c r="O92" s="1"/>
      <c r="P92" s="1"/>
      <c r="Q92" s="10"/>
      <c r="R92" s="1"/>
      <c r="S92" s="1"/>
      <c r="T92" s="1"/>
      <c r="U92" s="1"/>
      <c r="V92" s="9"/>
      <c r="W92" s="1"/>
      <c r="X92" s="1"/>
      <c r="Y92" s="9"/>
      <c r="Z92" s="1"/>
      <c r="AA92" s="1"/>
      <c r="AB92" s="11"/>
      <c r="AC92" s="1"/>
      <c r="AD92" s="1"/>
      <c r="AE92" s="1"/>
      <c r="AF92" s="9"/>
      <c r="AG92" s="1"/>
      <c r="AH92" s="1"/>
      <c r="AI92" s="1"/>
      <c r="AJ92" s="9"/>
      <c r="AK92" s="10"/>
      <c r="AL92" s="10"/>
      <c r="AM92" s="12"/>
      <c r="AN92" s="10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</row>
    <row r="93" spans="1:79" x14ac:dyDescent="0.3">
      <c r="A93" s="7"/>
      <c r="B93" s="6"/>
      <c r="C93" s="6"/>
      <c r="D93" s="21"/>
      <c r="E93" s="1"/>
      <c r="F93" s="8"/>
      <c r="G93" s="9"/>
      <c r="H93" s="1"/>
      <c r="I93" s="1"/>
      <c r="J93" s="10"/>
      <c r="K93" s="1"/>
      <c r="L93" s="1"/>
      <c r="M93" s="1"/>
      <c r="N93" s="1"/>
      <c r="O93" s="1"/>
      <c r="P93" s="1"/>
      <c r="Q93" s="10"/>
      <c r="R93" s="1"/>
      <c r="S93" s="1"/>
      <c r="T93" s="1"/>
      <c r="U93" s="1"/>
      <c r="V93" s="9"/>
      <c r="W93" s="1"/>
      <c r="X93" s="1"/>
      <c r="Y93" s="9"/>
      <c r="Z93" s="1"/>
      <c r="AA93" s="1"/>
      <c r="AB93" s="11"/>
      <c r="AC93" s="1"/>
      <c r="AD93" s="1"/>
      <c r="AE93" s="1"/>
      <c r="AF93" s="9"/>
      <c r="AG93" s="1"/>
      <c r="AH93" s="1"/>
      <c r="AI93" s="1"/>
      <c r="AJ93" s="9"/>
      <c r="AK93" s="10"/>
      <c r="AL93" s="10"/>
      <c r="AM93" s="12"/>
      <c r="AN93" s="10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</row>
    <row r="94" spans="1:79" x14ac:dyDescent="0.3">
      <c r="A94" s="7"/>
      <c r="B94" s="19"/>
      <c r="C94" s="19"/>
      <c r="D94" s="19"/>
      <c r="E94" s="86"/>
      <c r="F94" s="86"/>
      <c r="G94" s="87"/>
      <c r="H94" s="86"/>
      <c r="I94" s="86"/>
      <c r="J94" s="88"/>
      <c r="K94" s="86"/>
      <c r="L94" s="86"/>
      <c r="M94" s="86"/>
      <c r="N94" s="86"/>
      <c r="O94" s="86"/>
      <c r="P94" s="86"/>
      <c r="Q94" s="88"/>
      <c r="R94" s="86"/>
      <c r="S94" s="86"/>
      <c r="T94" s="86"/>
      <c r="U94" s="86"/>
      <c r="V94" s="87"/>
      <c r="W94" s="86"/>
      <c r="X94" s="86"/>
      <c r="Y94" s="87"/>
      <c r="Z94" s="86"/>
      <c r="AA94" s="86"/>
      <c r="AB94" s="89"/>
      <c r="AC94" s="86"/>
      <c r="AD94" s="86"/>
      <c r="AE94" s="86"/>
      <c r="AF94" s="87"/>
      <c r="AG94" s="86"/>
      <c r="AH94" s="86"/>
      <c r="AI94" s="86"/>
      <c r="AJ94" s="87"/>
      <c r="AK94" s="88"/>
      <c r="AL94" s="10"/>
      <c r="AM94" s="12"/>
      <c r="AN94" s="10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</row>
    <row r="95" spans="1:79" x14ac:dyDescent="0.3">
      <c r="A95" s="7"/>
      <c r="B95" s="6"/>
      <c r="C95" s="6"/>
      <c r="D95" s="21"/>
      <c r="E95" s="1"/>
      <c r="F95" s="8"/>
      <c r="G95" s="9"/>
      <c r="H95" s="1"/>
      <c r="I95" s="1"/>
      <c r="J95" s="10"/>
      <c r="K95" s="1"/>
      <c r="L95" s="1"/>
      <c r="M95" s="1"/>
      <c r="N95" s="1"/>
      <c r="O95" s="1"/>
      <c r="P95" s="1"/>
      <c r="Q95" s="10"/>
      <c r="R95" s="1"/>
      <c r="S95" s="1"/>
      <c r="T95" s="1"/>
      <c r="U95" s="1"/>
      <c r="V95" s="9"/>
      <c r="W95" s="1"/>
      <c r="X95" s="1"/>
      <c r="Y95" s="9"/>
      <c r="Z95" s="1"/>
      <c r="AA95" s="1"/>
      <c r="AB95" s="11"/>
      <c r="AC95" s="1"/>
      <c r="AD95" s="1"/>
      <c r="AE95" s="1"/>
      <c r="AF95" s="9"/>
      <c r="AG95" s="1"/>
      <c r="AH95" s="1"/>
      <c r="AI95" s="1"/>
      <c r="AJ95" s="9"/>
      <c r="AK95" s="10"/>
      <c r="AL95" s="10"/>
      <c r="AM95" s="12"/>
      <c r="AN95" s="10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</row>
    <row r="96" spans="1:79" x14ac:dyDescent="0.3">
      <c r="A96" s="7"/>
      <c r="B96" s="6"/>
      <c r="C96" s="6"/>
      <c r="D96" s="21"/>
      <c r="E96" s="1"/>
      <c r="F96" s="8"/>
      <c r="G96" s="9"/>
      <c r="H96" s="1"/>
      <c r="I96" s="1"/>
      <c r="J96" s="10"/>
      <c r="K96" s="1"/>
      <c r="L96" s="1"/>
      <c r="M96" s="1"/>
      <c r="N96" s="1"/>
      <c r="O96" s="1"/>
      <c r="P96" s="1"/>
      <c r="Q96" s="10"/>
      <c r="R96" s="1"/>
      <c r="S96" s="1"/>
      <c r="T96" s="1"/>
      <c r="U96" s="1"/>
      <c r="V96" s="9"/>
      <c r="W96" s="1"/>
      <c r="X96" s="1"/>
      <c r="Y96" s="9"/>
      <c r="Z96" s="1"/>
      <c r="AA96" s="1"/>
      <c r="AB96" s="11"/>
      <c r="AC96" s="1"/>
      <c r="AD96" s="1"/>
      <c r="AE96" s="1"/>
      <c r="AF96" s="9"/>
      <c r="AG96" s="1"/>
      <c r="AH96" s="1"/>
      <c r="AI96" s="1"/>
      <c r="AJ96" s="9"/>
      <c r="AK96" s="10"/>
      <c r="AL96" s="10"/>
      <c r="AM96" s="12"/>
      <c r="AN96" s="10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</row>
    <row r="97" spans="1:79" x14ac:dyDescent="0.3">
      <c r="A97" s="7"/>
      <c r="B97" s="6"/>
      <c r="C97" s="6"/>
      <c r="D97" s="21"/>
      <c r="E97" s="1"/>
      <c r="F97" s="1"/>
      <c r="G97" s="9"/>
      <c r="H97" s="1"/>
      <c r="I97" s="1"/>
      <c r="J97" s="10"/>
      <c r="K97" s="1"/>
      <c r="L97" s="1"/>
      <c r="M97" s="1"/>
      <c r="N97" s="1"/>
      <c r="O97" s="1"/>
      <c r="P97" s="1"/>
      <c r="Q97" s="10"/>
      <c r="R97" s="1"/>
      <c r="S97" s="1"/>
      <c r="T97" s="1"/>
      <c r="U97" s="1"/>
      <c r="V97" s="9"/>
      <c r="W97" s="1"/>
      <c r="X97" s="1"/>
      <c r="Y97" s="9"/>
      <c r="Z97" s="1"/>
      <c r="AA97" s="1"/>
      <c r="AB97" s="11"/>
      <c r="AC97" s="1"/>
      <c r="AD97" s="1"/>
      <c r="AE97" s="1"/>
      <c r="AF97" s="9"/>
      <c r="AG97" s="1"/>
      <c r="AH97" s="1"/>
      <c r="AI97" s="1"/>
      <c r="AJ97" s="9"/>
      <c r="AK97" s="10"/>
      <c r="AL97" s="10"/>
      <c r="AM97" s="12"/>
      <c r="AN97" s="10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</row>
    <row r="98" spans="1:79" x14ac:dyDescent="0.3">
      <c r="A98" s="7"/>
      <c r="B98" s="19"/>
      <c r="C98" s="19"/>
      <c r="D98" s="19"/>
      <c r="E98" s="86"/>
      <c r="F98" s="86"/>
      <c r="G98" s="87"/>
      <c r="H98" s="86"/>
      <c r="I98" s="86"/>
      <c r="J98" s="88"/>
      <c r="K98" s="86"/>
      <c r="L98" s="86"/>
      <c r="M98" s="86"/>
      <c r="N98" s="86"/>
      <c r="O98" s="86"/>
      <c r="P98" s="86"/>
      <c r="Q98" s="88"/>
      <c r="R98" s="86"/>
      <c r="S98" s="86"/>
      <c r="T98" s="86"/>
      <c r="U98" s="86"/>
      <c r="V98" s="87"/>
      <c r="W98" s="86"/>
      <c r="X98" s="86"/>
      <c r="Y98" s="87"/>
      <c r="Z98" s="86"/>
      <c r="AA98" s="86"/>
      <c r="AB98" s="89"/>
      <c r="AC98" s="86"/>
      <c r="AD98" s="86"/>
      <c r="AE98" s="86"/>
      <c r="AF98" s="87"/>
      <c r="AG98" s="86"/>
      <c r="AH98" s="86"/>
      <c r="AI98" s="86"/>
      <c r="AJ98" s="87"/>
      <c r="AK98" s="88"/>
      <c r="AL98" s="10"/>
      <c r="AM98" s="12"/>
      <c r="AN98" s="10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</row>
    <row r="99" spans="1:79" x14ac:dyDescent="0.3">
      <c r="A99" s="7"/>
      <c r="B99" s="6"/>
      <c r="C99" s="6"/>
      <c r="D99" s="21"/>
      <c r="E99" s="1"/>
      <c r="F99" s="1"/>
      <c r="G99" s="9"/>
      <c r="H99" s="1"/>
      <c r="I99" s="1"/>
      <c r="J99" s="10"/>
      <c r="K99" s="1"/>
      <c r="L99" s="1"/>
      <c r="M99" s="1"/>
      <c r="N99" s="1"/>
      <c r="O99" s="1"/>
      <c r="P99" s="1"/>
      <c r="Q99" s="10"/>
      <c r="R99" s="1"/>
      <c r="S99" s="1"/>
      <c r="T99" s="1"/>
      <c r="U99" s="1"/>
      <c r="V99" s="9"/>
      <c r="W99" s="1"/>
      <c r="X99" s="1"/>
      <c r="Y99" s="9"/>
      <c r="Z99" s="1"/>
      <c r="AA99" s="1"/>
      <c r="AB99" s="11"/>
      <c r="AC99" s="1"/>
      <c r="AD99" s="1"/>
      <c r="AE99" s="1"/>
      <c r="AF99" s="9"/>
      <c r="AG99" s="1"/>
      <c r="AH99" s="1"/>
      <c r="AI99" s="1"/>
      <c r="AJ99" s="9"/>
      <c r="AK99" s="10"/>
      <c r="AL99" s="10"/>
      <c r="AM99" s="12"/>
      <c r="AN99" s="10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</row>
    <row r="100" spans="1:79" x14ac:dyDescent="0.3">
      <c r="A100" s="7"/>
      <c r="B100" s="6"/>
      <c r="C100" s="6"/>
      <c r="D100" s="21"/>
      <c r="E100" s="1"/>
      <c r="F100" s="8"/>
      <c r="G100" s="9"/>
      <c r="H100" s="1"/>
      <c r="I100" s="1"/>
      <c r="J100" s="10"/>
      <c r="K100" s="1"/>
      <c r="L100" s="1"/>
      <c r="M100" s="1"/>
      <c r="N100" s="1"/>
      <c r="O100" s="1"/>
      <c r="P100" s="1"/>
      <c r="Q100" s="10"/>
      <c r="R100" s="1"/>
      <c r="S100" s="1"/>
      <c r="T100" s="1"/>
      <c r="U100" s="1"/>
      <c r="V100" s="9"/>
      <c r="W100" s="1"/>
      <c r="X100" s="1"/>
      <c r="Y100" s="9"/>
      <c r="Z100" s="1"/>
      <c r="AA100" s="1"/>
      <c r="AB100" s="11"/>
      <c r="AC100" s="1"/>
      <c r="AD100" s="1"/>
      <c r="AE100" s="1"/>
      <c r="AF100" s="9"/>
      <c r="AG100" s="1"/>
      <c r="AH100" s="1"/>
      <c r="AI100" s="1"/>
      <c r="AJ100" s="9"/>
      <c r="AK100" s="10"/>
      <c r="AL100" s="10"/>
      <c r="AM100" s="12"/>
      <c r="AN100" s="10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</row>
    <row r="101" spans="1:79" x14ac:dyDescent="0.3">
      <c r="A101" s="7"/>
      <c r="B101" s="19"/>
      <c r="C101" s="19"/>
      <c r="D101" s="19"/>
      <c r="E101" s="86"/>
      <c r="F101" s="86"/>
      <c r="G101" s="87"/>
      <c r="H101" s="86"/>
      <c r="I101" s="86"/>
      <c r="J101" s="88"/>
      <c r="K101" s="86"/>
      <c r="L101" s="86"/>
      <c r="M101" s="86"/>
      <c r="N101" s="86"/>
      <c r="O101" s="86"/>
      <c r="P101" s="86"/>
      <c r="Q101" s="88"/>
      <c r="R101" s="86"/>
      <c r="S101" s="86"/>
      <c r="T101" s="86"/>
      <c r="U101" s="86"/>
      <c r="V101" s="87"/>
      <c r="W101" s="86"/>
      <c r="X101" s="86"/>
      <c r="Y101" s="87"/>
      <c r="Z101" s="86"/>
      <c r="AA101" s="86"/>
      <c r="AB101" s="89"/>
      <c r="AC101" s="86"/>
      <c r="AD101" s="86"/>
      <c r="AE101" s="86"/>
      <c r="AF101" s="87"/>
      <c r="AG101" s="86"/>
      <c r="AH101" s="86"/>
      <c r="AI101" s="86"/>
      <c r="AJ101" s="87"/>
      <c r="AK101" s="88"/>
      <c r="AL101" s="10"/>
      <c r="AM101" s="12"/>
      <c r="AN101" s="10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</row>
    <row r="102" spans="1:79" x14ac:dyDescent="0.3">
      <c r="A102" s="7"/>
      <c r="B102" s="6"/>
      <c r="C102" s="6"/>
      <c r="D102" s="21"/>
      <c r="E102" s="1"/>
      <c r="F102" s="8"/>
      <c r="G102" s="9"/>
      <c r="H102" s="1"/>
      <c r="I102" s="1"/>
      <c r="J102" s="10"/>
      <c r="K102" s="1"/>
      <c r="L102" s="1"/>
      <c r="M102" s="1"/>
      <c r="N102" s="1"/>
      <c r="O102" s="1"/>
      <c r="P102" s="1"/>
      <c r="Q102" s="10"/>
      <c r="R102" s="1"/>
      <c r="S102" s="1"/>
      <c r="T102" s="1"/>
      <c r="U102" s="1"/>
      <c r="V102" s="9"/>
      <c r="W102" s="1"/>
      <c r="X102" s="1"/>
      <c r="Y102" s="9"/>
      <c r="Z102" s="1"/>
      <c r="AA102" s="1"/>
      <c r="AB102" s="11"/>
      <c r="AC102" s="1"/>
      <c r="AD102" s="1"/>
      <c r="AE102" s="1"/>
      <c r="AF102" s="9"/>
      <c r="AG102" s="1"/>
      <c r="AH102" s="1"/>
      <c r="AI102" s="1"/>
      <c r="AJ102" s="9"/>
      <c r="AK102" s="10"/>
      <c r="AL102" s="10"/>
      <c r="AM102" s="12"/>
      <c r="AN102" s="10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</row>
    <row r="103" spans="1:79" x14ac:dyDescent="0.3">
      <c r="A103" s="7"/>
      <c r="B103" s="6"/>
      <c r="C103" s="6"/>
      <c r="D103" s="21"/>
      <c r="E103" s="1"/>
      <c r="F103" s="8"/>
      <c r="G103" s="9"/>
      <c r="H103" s="1"/>
      <c r="I103" s="1"/>
      <c r="J103" s="10"/>
      <c r="K103" s="1"/>
      <c r="L103" s="1"/>
      <c r="M103" s="1"/>
      <c r="N103" s="1"/>
      <c r="O103" s="1"/>
      <c r="P103" s="1"/>
      <c r="Q103" s="10"/>
      <c r="R103" s="1"/>
      <c r="S103" s="1"/>
      <c r="T103" s="1"/>
      <c r="U103" s="1"/>
      <c r="V103" s="9"/>
      <c r="W103" s="1"/>
      <c r="X103" s="1"/>
      <c r="Y103" s="9"/>
      <c r="Z103" s="1"/>
      <c r="AA103" s="1"/>
      <c r="AB103" s="11"/>
      <c r="AC103" s="1"/>
      <c r="AD103" s="1"/>
      <c r="AE103" s="1"/>
      <c r="AF103" s="9"/>
      <c r="AG103" s="1"/>
      <c r="AH103" s="1"/>
      <c r="AI103" s="1"/>
      <c r="AJ103" s="9"/>
      <c r="AK103" s="10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</row>
    <row r="104" spans="1:79" x14ac:dyDescent="0.3">
      <c r="A104" s="7"/>
      <c r="B104" s="19"/>
      <c r="C104" s="19"/>
      <c r="D104" s="19"/>
      <c r="E104" s="86"/>
      <c r="F104" s="86"/>
      <c r="G104" s="87"/>
      <c r="H104" s="86"/>
      <c r="I104" s="86"/>
      <c r="J104" s="88"/>
      <c r="K104" s="86"/>
      <c r="L104" s="86"/>
      <c r="M104" s="86"/>
      <c r="N104" s="86"/>
      <c r="O104" s="86"/>
      <c r="P104" s="86"/>
      <c r="Q104" s="88"/>
      <c r="R104" s="86"/>
      <c r="S104" s="86"/>
      <c r="T104" s="86"/>
      <c r="U104" s="86"/>
      <c r="V104" s="87"/>
      <c r="W104" s="86"/>
      <c r="X104" s="86"/>
      <c r="Y104" s="87"/>
      <c r="Z104" s="86"/>
      <c r="AA104" s="86"/>
      <c r="AB104" s="89"/>
      <c r="AC104" s="86"/>
      <c r="AD104" s="86"/>
      <c r="AE104" s="86"/>
      <c r="AF104" s="87"/>
      <c r="AG104" s="86"/>
      <c r="AH104" s="86"/>
      <c r="AI104" s="86"/>
      <c r="AJ104" s="87"/>
      <c r="AK104" s="88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</row>
    <row r="105" spans="1:79" x14ac:dyDescent="0.3">
      <c r="A105" s="7"/>
      <c r="B105" s="6"/>
      <c r="C105" s="6"/>
      <c r="D105" s="21"/>
      <c r="E105" s="1"/>
      <c r="F105" s="8"/>
      <c r="G105" s="9"/>
      <c r="H105" s="1"/>
      <c r="I105" s="1"/>
      <c r="J105" s="10"/>
      <c r="K105" s="1"/>
      <c r="L105" s="1"/>
      <c r="M105" s="1"/>
      <c r="N105" s="1"/>
      <c r="O105" s="1"/>
      <c r="P105" s="1"/>
      <c r="Q105" s="10"/>
      <c r="R105" s="1"/>
      <c r="S105" s="1"/>
      <c r="T105" s="1"/>
      <c r="U105" s="1"/>
      <c r="V105" s="9"/>
      <c r="W105" s="1"/>
      <c r="X105" s="1"/>
      <c r="Y105" s="9"/>
      <c r="Z105" s="1"/>
      <c r="AA105" s="1"/>
      <c r="AB105" s="11"/>
      <c r="AC105" s="1"/>
      <c r="AD105" s="1"/>
      <c r="AE105" s="1"/>
      <c r="AF105" s="9"/>
      <c r="AG105" s="1"/>
      <c r="AH105" s="1"/>
      <c r="AI105" s="1"/>
      <c r="AJ105" s="9"/>
      <c r="AK105" s="10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</row>
    <row r="106" spans="1:79" x14ac:dyDescent="0.3">
      <c r="A106" s="7"/>
      <c r="B106" s="6"/>
      <c r="C106" s="6"/>
      <c r="D106" s="21"/>
      <c r="E106" s="1"/>
      <c r="F106" s="8"/>
      <c r="G106" s="9"/>
      <c r="H106" s="1"/>
      <c r="I106" s="1"/>
      <c r="J106" s="10"/>
      <c r="K106" s="1"/>
      <c r="L106" s="1"/>
      <c r="M106" s="1"/>
      <c r="N106" s="1"/>
      <c r="O106" s="1"/>
      <c r="P106" s="1"/>
      <c r="Q106" s="10"/>
      <c r="R106" s="1"/>
      <c r="S106" s="1"/>
      <c r="T106" s="1"/>
      <c r="U106" s="1"/>
      <c r="V106" s="9"/>
      <c r="W106" s="1"/>
      <c r="X106" s="1"/>
      <c r="Y106" s="9"/>
      <c r="Z106" s="1"/>
      <c r="AA106" s="1"/>
      <c r="AB106" s="11"/>
      <c r="AC106" s="1"/>
      <c r="AD106" s="1"/>
      <c r="AE106" s="1"/>
      <c r="AF106" s="9"/>
      <c r="AG106" s="1"/>
      <c r="AH106" s="1"/>
      <c r="AI106" s="1"/>
      <c r="AJ106" s="9"/>
      <c r="AK106" s="10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</row>
    <row r="107" spans="1:79" x14ac:dyDescent="0.3">
      <c r="A107" s="7"/>
      <c r="B107" s="19"/>
      <c r="C107" s="19"/>
      <c r="D107" s="19"/>
      <c r="E107" s="86"/>
      <c r="F107" s="86"/>
      <c r="G107" s="87"/>
      <c r="H107" s="86"/>
      <c r="I107" s="86"/>
      <c r="J107" s="88"/>
      <c r="K107" s="86"/>
      <c r="L107" s="86"/>
      <c r="M107" s="86"/>
      <c r="N107" s="86"/>
      <c r="O107" s="86"/>
      <c r="P107" s="86"/>
      <c r="Q107" s="88"/>
      <c r="R107" s="86"/>
      <c r="S107" s="86"/>
      <c r="T107" s="86"/>
      <c r="U107" s="86"/>
      <c r="V107" s="87"/>
      <c r="W107" s="86"/>
      <c r="X107" s="86"/>
      <c r="Y107" s="87"/>
      <c r="Z107" s="86"/>
      <c r="AA107" s="86"/>
      <c r="AB107" s="89"/>
      <c r="AC107" s="86"/>
      <c r="AD107" s="86"/>
      <c r="AE107" s="86"/>
      <c r="AF107" s="87"/>
      <c r="AG107" s="86"/>
      <c r="AH107" s="86"/>
      <c r="AI107" s="86"/>
      <c r="AJ107" s="87"/>
      <c r="AK107" s="88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</row>
    <row r="108" spans="1:79" x14ac:dyDescent="0.3">
      <c r="A108" s="7"/>
      <c r="B108" s="6"/>
      <c r="C108" s="6"/>
      <c r="D108" s="21"/>
      <c r="E108" s="1"/>
      <c r="F108" s="8"/>
      <c r="G108" s="9"/>
      <c r="H108" s="1"/>
      <c r="I108" s="1"/>
      <c r="J108" s="10"/>
      <c r="K108" s="1"/>
      <c r="L108" s="1"/>
      <c r="M108" s="1"/>
      <c r="N108" s="1"/>
      <c r="O108" s="1"/>
      <c r="P108" s="1"/>
      <c r="Q108" s="10"/>
      <c r="R108" s="1"/>
      <c r="S108" s="1"/>
      <c r="T108" s="1"/>
      <c r="U108" s="1"/>
      <c r="V108" s="9"/>
      <c r="W108" s="1"/>
      <c r="X108" s="1"/>
      <c r="Y108" s="9"/>
      <c r="Z108" s="1"/>
      <c r="AA108" s="1"/>
      <c r="AB108" s="11"/>
      <c r="AC108" s="1"/>
      <c r="AD108" s="1"/>
      <c r="AE108" s="1"/>
      <c r="AF108" s="9"/>
      <c r="AG108" s="1"/>
      <c r="AH108" s="1"/>
      <c r="AI108" s="1"/>
      <c r="AJ108" s="9"/>
      <c r="AK108" s="10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</row>
    <row r="109" spans="1:79" x14ac:dyDescent="0.3">
      <c r="A109" s="7"/>
      <c r="B109" s="6"/>
      <c r="C109" s="6"/>
      <c r="D109" s="21"/>
      <c r="E109" s="1"/>
      <c r="F109" s="8"/>
      <c r="G109" s="9"/>
      <c r="H109" s="1"/>
      <c r="I109" s="1"/>
      <c r="J109" s="10"/>
      <c r="K109" s="1"/>
      <c r="L109" s="1"/>
      <c r="M109" s="1"/>
      <c r="N109" s="1"/>
      <c r="O109" s="1"/>
      <c r="P109" s="1"/>
      <c r="Q109" s="10"/>
      <c r="R109" s="1"/>
      <c r="S109" s="1"/>
      <c r="T109" s="1"/>
      <c r="U109" s="1"/>
      <c r="V109" s="9"/>
      <c r="W109" s="1"/>
      <c r="X109" s="1"/>
      <c r="Y109" s="9"/>
      <c r="Z109" s="1"/>
      <c r="AA109" s="1"/>
      <c r="AB109" s="11"/>
      <c r="AC109" s="1"/>
      <c r="AD109" s="1"/>
      <c r="AE109" s="1"/>
      <c r="AF109" s="9"/>
      <c r="AG109" s="1"/>
      <c r="AH109" s="1"/>
      <c r="AI109" s="1"/>
      <c r="AJ109" s="9"/>
      <c r="AK109" s="10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</row>
    <row r="110" spans="1:79" x14ac:dyDescent="0.3">
      <c r="A110" s="7"/>
      <c r="B110" s="6"/>
      <c r="C110" s="6"/>
      <c r="D110" s="21"/>
      <c r="E110" s="1"/>
      <c r="F110" s="1"/>
      <c r="G110" s="9"/>
      <c r="H110" s="1"/>
      <c r="I110" s="1"/>
      <c r="J110" s="10"/>
      <c r="K110" s="1"/>
      <c r="L110" s="1"/>
      <c r="M110" s="1"/>
      <c r="N110" s="1"/>
      <c r="O110" s="1"/>
      <c r="P110" s="1"/>
      <c r="Q110" s="10"/>
      <c r="R110" s="1"/>
      <c r="S110" s="1"/>
      <c r="T110" s="1"/>
      <c r="U110" s="1"/>
      <c r="V110" s="9"/>
      <c r="W110" s="1"/>
      <c r="X110" s="1"/>
      <c r="Y110" s="9"/>
      <c r="Z110" s="1"/>
      <c r="AA110" s="1"/>
      <c r="AB110" s="11"/>
      <c r="AC110" s="1"/>
      <c r="AD110" s="1"/>
      <c r="AE110" s="1"/>
      <c r="AF110" s="9"/>
      <c r="AG110" s="1"/>
      <c r="AH110" s="1"/>
      <c r="AI110" s="1"/>
      <c r="AJ110" s="9"/>
      <c r="AK110" s="10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</row>
    <row r="111" spans="1:79" x14ac:dyDescent="0.3">
      <c r="A111" s="7"/>
      <c r="B111" s="19"/>
      <c r="C111" s="19"/>
      <c r="D111" s="19"/>
      <c r="E111" s="86"/>
      <c r="F111" s="86"/>
      <c r="G111" s="87"/>
      <c r="H111" s="86"/>
      <c r="I111" s="86"/>
      <c r="J111" s="88"/>
      <c r="K111" s="86"/>
      <c r="L111" s="86"/>
      <c r="M111" s="86"/>
      <c r="N111" s="86"/>
      <c r="O111" s="86"/>
      <c r="P111" s="86"/>
      <c r="Q111" s="88"/>
      <c r="R111" s="86"/>
      <c r="S111" s="86"/>
      <c r="T111" s="86"/>
      <c r="U111" s="86"/>
      <c r="V111" s="87"/>
      <c r="W111" s="86"/>
      <c r="X111" s="86"/>
      <c r="Y111" s="87"/>
      <c r="Z111" s="86"/>
      <c r="AA111" s="86"/>
      <c r="AB111" s="89"/>
      <c r="AC111" s="86"/>
      <c r="AD111" s="86"/>
      <c r="AE111" s="86"/>
      <c r="AF111" s="87"/>
      <c r="AG111" s="86"/>
      <c r="AH111" s="86"/>
      <c r="AI111" s="86"/>
      <c r="AJ111" s="87"/>
      <c r="AK111" s="88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</row>
    <row r="112" spans="1:79" x14ac:dyDescent="0.3">
      <c r="A112" s="7"/>
      <c r="B112" s="6"/>
      <c r="C112" s="6"/>
      <c r="D112" s="21"/>
      <c r="E112" s="1"/>
      <c r="F112" s="1"/>
      <c r="G112" s="9"/>
      <c r="H112" s="1"/>
      <c r="I112" s="1"/>
      <c r="J112" s="10"/>
      <c r="K112" s="1"/>
      <c r="L112" s="1"/>
      <c r="M112" s="1"/>
      <c r="N112" s="1"/>
      <c r="O112" s="1"/>
      <c r="P112" s="1"/>
      <c r="Q112" s="10"/>
      <c r="R112" s="1"/>
      <c r="S112" s="1"/>
      <c r="T112" s="1"/>
      <c r="U112" s="1"/>
      <c r="V112" s="9"/>
      <c r="W112" s="1"/>
      <c r="X112" s="1"/>
      <c r="Y112" s="9"/>
      <c r="Z112" s="1"/>
      <c r="AA112" s="1"/>
      <c r="AB112" s="11"/>
      <c r="AC112" s="1"/>
      <c r="AD112" s="1"/>
      <c r="AE112" s="1"/>
      <c r="AF112" s="9"/>
      <c r="AG112" s="1"/>
      <c r="AH112" s="1"/>
      <c r="AI112" s="1"/>
      <c r="AJ112" s="9"/>
      <c r="AK112" s="10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</row>
    <row r="113" spans="1:79" x14ac:dyDescent="0.3">
      <c r="A113" s="7"/>
      <c r="B113" s="6"/>
      <c r="C113" s="6"/>
      <c r="D113" s="21"/>
      <c r="E113" s="1"/>
      <c r="F113" s="8"/>
      <c r="G113" s="9"/>
      <c r="H113" s="1"/>
      <c r="I113" s="1"/>
      <c r="J113" s="10"/>
      <c r="K113" s="1"/>
      <c r="L113" s="1"/>
      <c r="M113" s="1"/>
      <c r="N113" s="1"/>
      <c r="O113" s="1"/>
      <c r="P113" s="1"/>
      <c r="Q113" s="10"/>
      <c r="R113" s="1"/>
      <c r="S113" s="1"/>
      <c r="T113" s="1"/>
      <c r="U113" s="1"/>
      <c r="V113" s="9"/>
      <c r="W113" s="1"/>
      <c r="X113" s="1"/>
      <c r="Y113" s="9"/>
      <c r="Z113" s="1"/>
      <c r="AA113" s="1"/>
      <c r="AB113" s="11"/>
      <c r="AC113" s="1"/>
      <c r="AD113" s="1"/>
      <c r="AE113" s="1"/>
      <c r="AF113" s="9"/>
      <c r="AG113" s="1"/>
      <c r="AH113" s="1"/>
      <c r="AI113" s="1"/>
      <c r="AJ113" s="9"/>
      <c r="AK113" s="10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</row>
    <row r="114" spans="1:79" x14ac:dyDescent="0.3">
      <c r="A114" s="7"/>
      <c r="B114" s="6"/>
      <c r="C114" s="6"/>
      <c r="D114" s="21"/>
      <c r="E114" s="1"/>
      <c r="F114" s="1"/>
      <c r="G114" s="9"/>
      <c r="H114" s="1"/>
      <c r="I114" s="1"/>
      <c r="J114" s="10"/>
      <c r="K114" s="1"/>
      <c r="L114" s="1"/>
      <c r="M114" s="1"/>
      <c r="N114" s="1"/>
      <c r="O114" s="1"/>
      <c r="P114" s="1"/>
      <c r="Q114" s="10"/>
      <c r="R114" s="1"/>
      <c r="S114" s="1"/>
      <c r="T114" s="1"/>
      <c r="U114" s="1"/>
      <c r="V114" s="9"/>
      <c r="W114" s="1"/>
      <c r="X114" s="1"/>
      <c r="Y114" s="9"/>
      <c r="Z114" s="1"/>
      <c r="AA114" s="1"/>
      <c r="AB114" s="11"/>
      <c r="AC114" s="1"/>
      <c r="AD114" s="1"/>
      <c r="AE114" s="1"/>
      <c r="AF114" s="9"/>
      <c r="AG114" s="1"/>
      <c r="AH114" s="1"/>
      <c r="AI114" s="1"/>
      <c r="AJ114" s="9"/>
      <c r="AK114" s="10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</row>
    <row r="115" spans="1:79" x14ac:dyDescent="0.3">
      <c r="A115" s="7"/>
      <c r="B115" s="19"/>
      <c r="C115" s="19"/>
      <c r="D115" s="19"/>
      <c r="E115" s="86"/>
      <c r="F115" s="86"/>
      <c r="G115" s="87"/>
      <c r="H115" s="86"/>
      <c r="I115" s="86"/>
      <c r="J115" s="88"/>
      <c r="K115" s="86"/>
      <c r="L115" s="86"/>
      <c r="M115" s="86"/>
      <c r="N115" s="86"/>
      <c r="O115" s="86"/>
      <c r="P115" s="86"/>
      <c r="Q115" s="88"/>
      <c r="R115" s="86"/>
      <c r="S115" s="86"/>
      <c r="T115" s="86"/>
      <c r="U115" s="86"/>
      <c r="V115" s="87"/>
      <c r="W115" s="86"/>
      <c r="X115" s="86"/>
      <c r="Y115" s="87"/>
      <c r="Z115" s="86"/>
      <c r="AA115" s="86"/>
      <c r="AB115" s="89"/>
      <c r="AC115" s="86"/>
      <c r="AD115" s="86"/>
      <c r="AE115" s="86"/>
      <c r="AF115" s="87"/>
      <c r="AG115" s="86"/>
      <c r="AH115" s="86"/>
      <c r="AI115" s="86"/>
      <c r="AJ115" s="87"/>
      <c r="AK115" s="88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</row>
    <row r="116" spans="1:79" x14ac:dyDescent="0.3">
      <c r="A116" s="7"/>
      <c r="B116" s="6"/>
      <c r="C116" s="6"/>
      <c r="D116" s="21"/>
      <c r="E116" s="1"/>
      <c r="F116" s="1"/>
      <c r="G116" s="9"/>
      <c r="H116" s="1"/>
      <c r="I116" s="1"/>
      <c r="J116" s="10"/>
      <c r="K116" s="1"/>
      <c r="L116" s="1"/>
      <c r="M116" s="1"/>
      <c r="N116" s="1"/>
      <c r="O116" s="1"/>
      <c r="P116" s="1"/>
      <c r="Q116" s="10"/>
      <c r="R116" s="1"/>
      <c r="S116" s="1"/>
      <c r="T116" s="1"/>
      <c r="U116" s="1"/>
      <c r="V116" s="9"/>
      <c r="W116" s="1"/>
      <c r="X116" s="1"/>
      <c r="Y116" s="9"/>
      <c r="Z116" s="1"/>
      <c r="AA116" s="1"/>
      <c r="AB116" s="11"/>
      <c r="AC116" s="1"/>
      <c r="AD116" s="1"/>
      <c r="AE116" s="1"/>
      <c r="AF116" s="9"/>
      <c r="AG116" s="1"/>
      <c r="AH116" s="1"/>
      <c r="AI116" s="1"/>
      <c r="AJ116" s="9"/>
      <c r="AK116" s="10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</row>
    <row r="117" spans="1:79" x14ac:dyDescent="0.3">
      <c r="A117" s="7"/>
      <c r="B117" s="6"/>
      <c r="C117" s="6"/>
      <c r="D117" s="21"/>
      <c r="E117" s="1"/>
      <c r="F117" s="1"/>
      <c r="G117" s="9"/>
      <c r="H117" s="1"/>
      <c r="I117" s="1"/>
      <c r="J117" s="10"/>
      <c r="K117" s="1"/>
      <c r="L117" s="1"/>
      <c r="M117" s="1"/>
      <c r="N117" s="1"/>
      <c r="O117" s="1"/>
      <c r="P117" s="1"/>
      <c r="Q117" s="10"/>
      <c r="R117" s="1"/>
      <c r="S117" s="1"/>
      <c r="T117" s="1"/>
      <c r="U117" s="1"/>
      <c r="V117" s="9"/>
      <c r="W117" s="1"/>
      <c r="X117" s="1"/>
      <c r="Y117" s="9"/>
      <c r="Z117" s="1"/>
      <c r="AA117" s="1"/>
      <c r="AB117" s="11"/>
      <c r="AC117" s="1"/>
      <c r="AD117" s="1"/>
      <c r="AE117" s="1"/>
      <c r="AF117" s="9"/>
      <c r="AG117" s="1"/>
      <c r="AH117" s="1"/>
      <c r="AI117" s="1"/>
      <c r="AJ117" s="9"/>
      <c r="AK117" s="10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</row>
    <row r="118" spans="1:79" x14ac:dyDescent="0.3">
      <c r="A118" s="7"/>
      <c r="B118" s="19"/>
      <c r="C118" s="19"/>
      <c r="D118" s="19"/>
      <c r="E118" s="86"/>
      <c r="F118" s="86"/>
      <c r="G118" s="87"/>
      <c r="H118" s="86"/>
      <c r="I118" s="86"/>
      <c r="J118" s="88"/>
      <c r="K118" s="86"/>
      <c r="L118" s="86"/>
      <c r="M118" s="86"/>
      <c r="N118" s="86"/>
      <c r="O118" s="86"/>
      <c r="P118" s="86"/>
      <c r="Q118" s="88"/>
      <c r="R118" s="86"/>
      <c r="S118" s="86"/>
      <c r="T118" s="86"/>
      <c r="U118" s="86"/>
      <c r="V118" s="87"/>
      <c r="W118" s="86"/>
      <c r="X118" s="86"/>
      <c r="Y118" s="87"/>
      <c r="Z118" s="86"/>
      <c r="AA118" s="86"/>
      <c r="AB118" s="89"/>
      <c r="AC118" s="86"/>
      <c r="AD118" s="86"/>
      <c r="AE118" s="86"/>
      <c r="AF118" s="87"/>
      <c r="AG118" s="86"/>
      <c r="AH118" s="86"/>
      <c r="AI118" s="86"/>
      <c r="AJ118" s="87"/>
      <c r="AK118" s="88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</row>
    <row r="119" spans="1:79" x14ac:dyDescent="0.3">
      <c r="A119" s="7"/>
      <c r="B119" s="6"/>
      <c r="C119" s="6"/>
      <c r="D119" s="21"/>
      <c r="E119" s="1"/>
      <c r="F119" s="1"/>
      <c r="G119" s="9"/>
      <c r="H119" s="1"/>
      <c r="I119" s="1"/>
      <c r="J119" s="10"/>
      <c r="K119" s="1"/>
      <c r="L119" s="1"/>
      <c r="M119" s="1"/>
      <c r="N119" s="1"/>
      <c r="O119" s="1"/>
      <c r="P119" s="1"/>
      <c r="Q119" s="10"/>
      <c r="R119" s="1"/>
      <c r="S119" s="1"/>
      <c r="T119" s="1"/>
      <c r="U119" s="1"/>
      <c r="V119" s="9"/>
      <c r="W119" s="1"/>
      <c r="X119" s="1"/>
      <c r="Y119" s="9"/>
      <c r="Z119" s="1"/>
      <c r="AA119" s="1"/>
      <c r="AB119" s="11"/>
      <c r="AC119" s="1"/>
      <c r="AD119" s="1"/>
      <c r="AE119" s="1"/>
      <c r="AF119" s="9"/>
      <c r="AG119" s="1"/>
      <c r="AH119" s="1"/>
      <c r="AI119" s="1"/>
      <c r="AJ119" s="9"/>
      <c r="AK119" s="10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</row>
    <row r="120" spans="1:79" x14ac:dyDescent="0.3">
      <c r="A120" s="7"/>
      <c r="B120" s="6"/>
      <c r="C120" s="6"/>
      <c r="D120" s="21"/>
      <c r="E120" s="1"/>
      <c r="F120" s="8"/>
      <c r="G120" s="9"/>
      <c r="H120" s="1"/>
      <c r="I120" s="1"/>
      <c r="J120" s="10"/>
      <c r="K120" s="1"/>
      <c r="L120" s="1"/>
      <c r="M120" s="1"/>
      <c r="N120" s="1"/>
      <c r="O120" s="1"/>
      <c r="P120" s="1"/>
      <c r="Q120" s="10"/>
      <c r="R120" s="1"/>
      <c r="S120" s="1"/>
      <c r="T120" s="1"/>
      <c r="U120" s="1"/>
      <c r="V120" s="9"/>
      <c r="W120" s="1"/>
      <c r="X120" s="1"/>
      <c r="Y120" s="9"/>
      <c r="Z120" s="1"/>
      <c r="AA120" s="1"/>
      <c r="AB120" s="11"/>
      <c r="AC120" s="1"/>
      <c r="AD120" s="1"/>
      <c r="AE120" s="1"/>
      <c r="AF120" s="9"/>
      <c r="AG120" s="1"/>
      <c r="AH120" s="1"/>
      <c r="AI120" s="1"/>
      <c r="AJ120" s="9"/>
      <c r="AK120" s="10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  <c r="BZ120" s="47"/>
      <c r="CA120" s="47"/>
    </row>
    <row r="121" spans="1:79" x14ac:dyDescent="0.3">
      <c r="A121" s="7"/>
      <c r="B121" s="6"/>
      <c r="C121" s="6"/>
      <c r="D121" s="21"/>
      <c r="E121" s="1"/>
      <c r="F121" s="1"/>
      <c r="G121" s="9"/>
      <c r="H121" s="1"/>
      <c r="I121" s="1"/>
      <c r="J121" s="10"/>
      <c r="K121" s="1"/>
      <c r="L121" s="1"/>
      <c r="M121" s="1"/>
      <c r="N121" s="1"/>
      <c r="O121" s="1"/>
      <c r="P121" s="1"/>
      <c r="Q121" s="10"/>
      <c r="R121" s="1"/>
      <c r="S121" s="1"/>
      <c r="T121" s="1"/>
      <c r="U121" s="1"/>
      <c r="V121" s="9"/>
      <c r="W121" s="1"/>
      <c r="X121" s="1"/>
      <c r="Y121" s="9"/>
      <c r="Z121" s="1"/>
      <c r="AA121" s="1"/>
      <c r="AB121" s="11"/>
      <c r="AC121" s="1"/>
      <c r="AD121" s="1"/>
      <c r="AE121" s="1"/>
      <c r="AF121" s="9"/>
      <c r="AG121" s="1"/>
      <c r="AH121" s="1"/>
      <c r="AI121" s="1"/>
      <c r="AJ121" s="9"/>
      <c r="AK121" s="10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</row>
    <row r="122" spans="1:79" x14ac:dyDescent="0.3">
      <c r="A122" s="7"/>
      <c r="B122" s="19"/>
      <c r="C122" s="19"/>
      <c r="D122" s="19"/>
      <c r="E122" s="86"/>
      <c r="F122" s="86"/>
      <c r="G122" s="87"/>
      <c r="H122" s="86"/>
      <c r="I122" s="86"/>
      <c r="J122" s="88"/>
      <c r="K122" s="86"/>
      <c r="L122" s="86"/>
      <c r="M122" s="86"/>
      <c r="N122" s="86"/>
      <c r="O122" s="86"/>
      <c r="P122" s="86"/>
      <c r="Q122" s="88"/>
      <c r="R122" s="86"/>
      <c r="S122" s="86"/>
      <c r="T122" s="86"/>
      <c r="U122" s="86"/>
      <c r="V122" s="87"/>
      <c r="W122" s="86"/>
      <c r="X122" s="86"/>
      <c r="Y122" s="87"/>
      <c r="Z122" s="86"/>
      <c r="AA122" s="86"/>
      <c r="AB122" s="89"/>
      <c r="AC122" s="86"/>
      <c r="AD122" s="86"/>
      <c r="AE122" s="86"/>
      <c r="AF122" s="87"/>
      <c r="AG122" s="86"/>
      <c r="AH122" s="86"/>
      <c r="AI122" s="86"/>
      <c r="AJ122" s="87"/>
      <c r="AK122" s="88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</row>
    <row r="123" spans="1:79" x14ac:dyDescent="0.3">
      <c r="A123" s="7"/>
      <c r="B123" s="6"/>
      <c r="C123" s="6"/>
      <c r="D123" s="21"/>
      <c r="E123" s="1"/>
      <c r="F123" s="1"/>
      <c r="G123" s="9"/>
      <c r="H123" s="1"/>
      <c r="I123" s="1"/>
      <c r="J123" s="10"/>
      <c r="K123" s="1"/>
      <c r="L123" s="1"/>
      <c r="M123" s="1"/>
      <c r="N123" s="1"/>
      <c r="O123" s="1"/>
      <c r="P123" s="1"/>
      <c r="Q123" s="10"/>
      <c r="R123" s="1"/>
      <c r="S123" s="1"/>
      <c r="T123" s="1"/>
      <c r="U123" s="1"/>
      <c r="V123" s="9"/>
      <c r="W123" s="1"/>
      <c r="X123" s="1"/>
      <c r="Y123" s="9"/>
      <c r="Z123" s="1"/>
      <c r="AA123" s="1"/>
      <c r="AB123" s="11"/>
      <c r="AC123" s="1"/>
      <c r="AD123" s="1"/>
      <c r="AE123" s="1"/>
      <c r="AF123" s="9"/>
      <c r="AG123" s="1"/>
      <c r="AH123" s="1"/>
      <c r="AI123" s="1"/>
      <c r="AJ123" s="9"/>
      <c r="AK123" s="10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</row>
    <row r="124" spans="1:79" x14ac:dyDescent="0.3">
      <c r="A124" s="7"/>
      <c r="B124" s="6"/>
      <c r="C124" s="6"/>
      <c r="D124" s="21"/>
      <c r="E124" s="1"/>
      <c r="F124" s="1"/>
      <c r="G124" s="9"/>
      <c r="H124" s="1"/>
      <c r="I124" s="1"/>
      <c r="J124" s="10"/>
      <c r="K124" s="1"/>
      <c r="L124" s="1"/>
      <c r="M124" s="1"/>
      <c r="N124" s="1"/>
      <c r="O124" s="1"/>
      <c r="P124" s="1"/>
      <c r="Q124" s="10"/>
      <c r="R124" s="1"/>
      <c r="S124" s="1"/>
      <c r="T124" s="1"/>
      <c r="U124" s="1"/>
      <c r="V124" s="9"/>
      <c r="W124" s="1"/>
      <c r="X124" s="1"/>
      <c r="Y124" s="9"/>
      <c r="Z124" s="1"/>
      <c r="AA124" s="1"/>
      <c r="AB124" s="11"/>
      <c r="AC124" s="1"/>
      <c r="AD124" s="1"/>
      <c r="AE124" s="1"/>
      <c r="AF124" s="9"/>
      <c r="AG124" s="1"/>
      <c r="AH124" s="1"/>
      <c r="AI124" s="1"/>
      <c r="AJ124" s="9"/>
      <c r="AK124" s="10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  <c r="BZ124" s="47"/>
      <c r="CA124" s="47"/>
    </row>
    <row r="125" spans="1:79" x14ac:dyDescent="0.3">
      <c r="A125" s="7"/>
      <c r="B125" s="19"/>
      <c r="C125" s="19"/>
      <c r="D125" s="19"/>
      <c r="E125" s="86"/>
      <c r="F125" s="86"/>
      <c r="G125" s="87"/>
      <c r="H125" s="86"/>
      <c r="I125" s="86"/>
      <c r="J125" s="88"/>
      <c r="K125" s="86"/>
      <c r="L125" s="86"/>
      <c r="M125" s="86"/>
      <c r="N125" s="86"/>
      <c r="O125" s="86"/>
      <c r="P125" s="86"/>
      <c r="Q125" s="88"/>
      <c r="R125" s="86"/>
      <c r="S125" s="86"/>
      <c r="T125" s="86"/>
      <c r="U125" s="86"/>
      <c r="V125" s="87"/>
      <c r="W125" s="86"/>
      <c r="X125" s="86"/>
      <c r="Y125" s="87"/>
      <c r="Z125" s="86"/>
      <c r="AA125" s="86"/>
      <c r="AB125" s="89"/>
      <c r="AC125" s="86"/>
      <c r="AD125" s="86"/>
      <c r="AE125" s="86"/>
      <c r="AF125" s="87"/>
      <c r="AG125" s="86"/>
      <c r="AH125" s="86"/>
      <c r="AI125" s="86"/>
      <c r="AJ125" s="87"/>
      <c r="AK125" s="88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  <c r="BZ125" s="47"/>
      <c r="CA125" s="47"/>
    </row>
    <row r="126" spans="1:79" x14ac:dyDescent="0.3">
      <c r="A126" s="7"/>
      <c r="B126" s="6"/>
      <c r="C126" s="6"/>
      <c r="D126" s="21"/>
      <c r="E126" s="1"/>
      <c r="F126" s="1"/>
      <c r="G126" s="9"/>
      <c r="H126" s="1"/>
      <c r="I126" s="1"/>
      <c r="J126" s="10"/>
      <c r="K126" s="1"/>
      <c r="L126" s="1"/>
      <c r="M126" s="1"/>
      <c r="N126" s="1"/>
      <c r="O126" s="1"/>
      <c r="P126" s="1"/>
      <c r="Q126" s="10"/>
      <c r="R126" s="1"/>
      <c r="S126" s="1"/>
      <c r="T126" s="1"/>
      <c r="U126" s="1"/>
      <c r="V126" s="9"/>
      <c r="W126" s="1"/>
      <c r="X126" s="1"/>
      <c r="Y126" s="9"/>
      <c r="Z126" s="1"/>
      <c r="AA126" s="1"/>
      <c r="AB126" s="11"/>
      <c r="AC126" s="1"/>
      <c r="AD126" s="1"/>
      <c r="AE126" s="1"/>
      <c r="AF126" s="9"/>
      <c r="AG126" s="1"/>
      <c r="AH126" s="1"/>
      <c r="AI126" s="1"/>
      <c r="AJ126" s="9"/>
      <c r="AK126" s="10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47"/>
      <c r="BZ126" s="47"/>
      <c r="CA126" s="47"/>
    </row>
    <row r="127" spans="1:79" x14ac:dyDescent="0.3">
      <c r="A127" s="7"/>
      <c r="B127" s="6"/>
      <c r="C127" s="6"/>
      <c r="D127" s="21"/>
      <c r="E127" s="1"/>
      <c r="F127" s="1"/>
      <c r="G127" s="9"/>
      <c r="H127" s="1"/>
      <c r="I127" s="1"/>
      <c r="J127" s="10"/>
      <c r="K127" s="1"/>
      <c r="L127" s="1"/>
      <c r="M127" s="1"/>
      <c r="N127" s="1"/>
      <c r="O127" s="1"/>
      <c r="P127" s="1"/>
      <c r="Q127" s="10"/>
      <c r="R127" s="1"/>
      <c r="S127" s="1"/>
      <c r="T127" s="1"/>
      <c r="U127" s="1"/>
      <c r="V127" s="9"/>
      <c r="W127" s="1"/>
      <c r="X127" s="1"/>
      <c r="Y127" s="9"/>
      <c r="Z127" s="1"/>
      <c r="AA127" s="1"/>
      <c r="AB127" s="11"/>
      <c r="AC127" s="1"/>
      <c r="AD127" s="1"/>
      <c r="AE127" s="1"/>
      <c r="AF127" s="9"/>
      <c r="AG127" s="1"/>
      <c r="AH127" s="1"/>
      <c r="AI127" s="1"/>
      <c r="AJ127" s="9"/>
      <c r="AK127" s="10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  <c r="BZ127" s="47"/>
      <c r="CA127" s="47"/>
    </row>
    <row r="128" spans="1:79" x14ac:dyDescent="0.3">
      <c r="A128" s="7"/>
      <c r="B128" s="19"/>
      <c r="C128" s="19"/>
      <c r="D128" s="19"/>
      <c r="E128" s="86"/>
      <c r="F128" s="86"/>
      <c r="G128" s="87"/>
      <c r="H128" s="86"/>
      <c r="I128" s="86"/>
      <c r="J128" s="88"/>
      <c r="K128" s="86"/>
      <c r="L128" s="86"/>
      <c r="M128" s="86"/>
      <c r="N128" s="86"/>
      <c r="O128" s="86"/>
      <c r="P128" s="86"/>
      <c r="Q128" s="88"/>
      <c r="R128" s="86"/>
      <c r="S128" s="86"/>
      <c r="T128" s="86"/>
      <c r="U128" s="86"/>
      <c r="V128" s="87"/>
      <c r="W128" s="86"/>
      <c r="X128" s="86"/>
      <c r="Y128" s="87"/>
      <c r="Z128" s="86"/>
      <c r="AA128" s="86"/>
      <c r="AB128" s="89"/>
      <c r="AC128" s="86"/>
      <c r="AD128" s="86"/>
      <c r="AE128" s="86"/>
      <c r="AF128" s="87"/>
      <c r="AG128" s="86"/>
      <c r="AH128" s="86"/>
      <c r="AI128" s="86"/>
      <c r="AJ128" s="87"/>
      <c r="AK128" s="88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</row>
    <row r="129" spans="1:79" x14ac:dyDescent="0.3">
      <c r="A129" s="7"/>
      <c r="B129" s="6"/>
      <c r="C129" s="6"/>
      <c r="D129" s="21"/>
      <c r="E129" s="1"/>
      <c r="F129" s="1"/>
      <c r="G129" s="9"/>
      <c r="H129" s="1"/>
      <c r="I129" s="1"/>
      <c r="J129" s="10"/>
      <c r="K129" s="1"/>
      <c r="L129" s="1"/>
      <c r="M129" s="1"/>
      <c r="N129" s="1"/>
      <c r="O129" s="1"/>
      <c r="P129" s="1"/>
      <c r="Q129" s="10"/>
      <c r="R129" s="1"/>
      <c r="S129" s="1"/>
      <c r="T129" s="1"/>
      <c r="U129" s="1"/>
      <c r="V129" s="9"/>
      <c r="W129" s="1"/>
      <c r="X129" s="1"/>
      <c r="Y129" s="9"/>
      <c r="Z129" s="1"/>
      <c r="AA129" s="1"/>
      <c r="AB129" s="11"/>
      <c r="AC129" s="1"/>
      <c r="AD129" s="1"/>
      <c r="AE129" s="1"/>
      <c r="AF129" s="9"/>
      <c r="AG129" s="1"/>
      <c r="AH129" s="1"/>
      <c r="AI129" s="1"/>
      <c r="AJ129" s="9"/>
      <c r="AK129" s="10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</row>
    <row r="130" spans="1:79" x14ac:dyDescent="0.3">
      <c r="A130" s="7"/>
      <c r="B130" s="6"/>
      <c r="C130" s="6"/>
      <c r="D130" s="21"/>
      <c r="E130" s="1"/>
      <c r="F130" s="8"/>
      <c r="G130" s="9"/>
      <c r="H130" s="1"/>
      <c r="I130" s="1"/>
      <c r="J130" s="10"/>
      <c r="K130" s="1"/>
      <c r="L130" s="1"/>
      <c r="M130" s="1"/>
      <c r="N130" s="1"/>
      <c r="O130" s="1"/>
      <c r="P130" s="1"/>
      <c r="Q130" s="10"/>
      <c r="R130" s="1"/>
      <c r="S130" s="1"/>
      <c r="T130" s="1"/>
      <c r="U130" s="1"/>
      <c r="V130" s="9"/>
      <c r="W130" s="1"/>
      <c r="X130" s="1"/>
      <c r="Y130" s="9"/>
      <c r="Z130" s="1"/>
      <c r="AA130" s="1"/>
      <c r="AB130" s="11"/>
      <c r="AC130" s="1"/>
      <c r="AD130" s="1"/>
      <c r="AE130" s="1"/>
      <c r="AF130" s="9"/>
      <c r="AG130" s="1"/>
      <c r="AH130" s="1"/>
      <c r="AI130" s="1"/>
      <c r="AJ130" s="9"/>
      <c r="AK130" s="10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47"/>
      <c r="BZ130" s="47"/>
      <c r="CA130" s="47"/>
    </row>
    <row r="131" spans="1:79" x14ac:dyDescent="0.3">
      <c r="A131" s="7"/>
      <c r="B131" s="6"/>
      <c r="C131" s="6"/>
      <c r="D131" s="21"/>
      <c r="E131" s="1"/>
      <c r="F131" s="1"/>
      <c r="G131" s="9"/>
      <c r="H131" s="1"/>
      <c r="I131" s="1"/>
      <c r="J131" s="10"/>
      <c r="K131" s="1"/>
      <c r="L131" s="1"/>
      <c r="M131" s="1"/>
      <c r="N131" s="1"/>
      <c r="O131" s="1"/>
      <c r="P131" s="1"/>
      <c r="Q131" s="10"/>
      <c r="R131" s="1"/>
      <c r="S131" s="1"/>
      <c r="T131" s="1"/>
      <c r="U131" s="1"/>
      <c r="V131" s="9"/>
      <c r="W131" s="1"/>
      <c r="X131" s="1"/>
      <c r="Y131" s="9"/>
      <c r="Z131" s="1"/>
      <c r="AA131" s="1"/>
      <c r="AB131" s="11"/>
      <c r="AC131" s="1"/>
      <c r="AD131" s="1"/>
      <c r="AE131" s="1"/>
      <c r="AF131" s="9"/>
      <c r="AG131" s="1"/>
      <c r="AH131" s="1"/>
      <c r="AI131" s="1"/>
      <c r="AJ131" s="9"/>
      <c r="AK131" s="10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</row>
    <row r="132" spans="1:79" x14ac:dyDescent="0.3">
      <c r="A132" s="7"/>
      <c r="B132" s="19"/>
      <c r="C132" s="19"/>
      <c r="D132" s="19"/>
      <c r="E132" s="86"/>
      <c r="F132" s="86"/>
      <c r="G132" s="87"/>
      <c r="H132" s="86"/>
      <c r="I132" s="86"/>
      <c r="J132" s="88"/>
      <c r="K132" s="86"/>
      <c r="L132" s="86"/>
      <c r="M132" s="86"/>
      <c r="N132" s="86"/>
      <c r="O132" s="86"/>
      <c r="P132" s="86"/>
      <c r="Q132" s="88"/>
      <c r="R132" s="86"/>
      <c r="S132" s="86"/>
      <c r="T132" s="86"/>
      <c r="U132" s="86"/>
      <c r="V132" s="87"/>
      <c r="W132" s="86"/>
      <c r="X132" s="86"/>
      <c r="Y132" s="87"/>
      <c r="Z132" s="86"/>
      <c r="AA132" s="86"/>
      <c r="AB132" s="89"/>
      <c r="AC132" s="86"/>
      <c r="AD132" s="86"/>
      <c r="AE132" s="86"/>
      <c r="AF132" s="87"/>
      <c r="AG132" s="86"/>
      <c r="AH132" s="86"/>
      <c r="AI132" s="86"/>
      <c r="AJ132" s="87"/>
      <c r="AK132" s="88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</row>
    <row r="133" spans="1:79" x14ac:dyDescent="0.3">
      <c r="A133" s="7"/>
      <c r="B133" s="6"/>
      <c r="C133" s="6"/>
      <c r="D133" s="21"/>
      <c r="E133" s="1"/>
      <c r="F133" s="1"/>
      <c r="G133" s="9"/>
      <c r="H133" s="1"/>
      <c r="I133" s="1"/>
      <c r="J133" s="10"/>
      <c r="K133" s="1"/>
      <c r="L133" s="1"/>
      <c r="M133" s="1"/>
      <c r="N133" s="1"/>
      <c r="O133" s="1"/>
      <c r="P133" s="1"/>
      <c r="Q133" s="10"/>
      <c r="R133" s="1"/>
      <c r="S133" s="1"/>
      <c r="T133" s="1"/>
      <c r="U133" s="1"/>
      <c r="V133" s="9"/>
      <c r="W133" s="1"/>
      <c r="X133" s="1"/>
      <c r="Y133" s="9"/>
      <c r="Z133" s="1"/>
      <c r="AA133" s="1"/>
      <c r="AB133" s="11"/>
      <c r="AC133" s="1"/>
      <c r="AD133" s="1"/>
      <c r="AE133" s="1"/>
      <c r="AF133" s="9"/>
      <c r="AG133" s="1"/>
      <c r="AH133" s="1"/>
      <c r="AI133" s="1"/>
      <c r="AJ133" s="9"/>
      <c r="AK133" s="10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</row>
    <row r="134" spans="1:79" x14ac:dyDescent="0.3">
      <c r="A134" s="7"/>
      <c r="B134" s="6"/>
      <c r="C134" s="6"/>
      <c r="D134" s="21"/>
      <c r="E134" s="1"/>
      <c r="F134" s="8"/>
      <c r="G134" s="9"/>
      <c r="H134" s="1"/>
      <c r="I134" s="1"/>
      <c r="J134" s="10"/>
      <c r="K134" s="1"/>
      <c r="L134" s="1"/>
      <c r="M134" s="1"/>
      <c r="N134" s="1"/>
      <c r="O134" s="1"/>
      <c r="P134" s="1"/>
      <c r="Q134" s="10"/>
      <c r="R134" s="1"/>
      <c r="S134" s="1"/>
      <c r="T134" s="1"/>
      <c r="U134" s="1"/>
      <c r="V134" s="9"/>
      <c r="W134" s="1"/>
      <c r="X134" s="1"/>
      <c r="Y134" s="9"/>
      <c r="Z134" s="1"/>
      <c r="AA134" s="1"/>
      <c r="AB134" s="11"/>
      <c r="AC134" s="1"/>
      <c r="AD134" s="1"/>
      <c r="AE134" s="1"/>
      <c r="AF134" s="9"/>
      <c r="AG134" s="1"/>
      <c r="AH134" s="1"/>
      <c r="AI134" s="1"/>
      <c r="AJ134" s="9"/>
      <c r="AK134" s="10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</row>
    <row r="135" spans="1:79" x14ac:dyDescent="0.3">
      <c r="A135" s="7"/>
      <c r="B135" s="19"/>
      <c r="C135" s="19"/>
      <c r="D135" s="19"/>
      <c r="E135" s="86"/>
      <c r="F135" s="86"/>
      <c r="G135" s="87"/>
      <c r="H135" s="86"/>
      <c r="I135" s="86"/>
      <c r="J135" s="88"/>
      <c r="K135" s="86"/>
      <c r="L135" s="86"/>
      <c r="M135" s="86"/>
      <c r="N135" s="86"/>
      <c r="O135" s="86"/>
      <c r="P135" s="86"/>
      <c r="Q135" s="88"/>
      <c r="R135" s="86"/>
      <c r="S135" s="86"/>
      <c r="T135" s="86"/>
      <c r="U135" s="86"/>
      <c r="V135" s="87"/>
      <c r="W135" s="86"/>
      <c r="X135" s="86"/>
      <c r="Y135" s="87"/>
      <c r="Z135" s="86"/>
      <c r="AA135" s="86"/>
      <c r="AB135" s="89"/>
      <c r="AC135" s="86"/>
      <c r="AD135" s="86"/>
      <c r="AE135" s="86"/>
      <c r="AF135" s="87"/>
      <c r="AG135" s="86"/>
      <c r="AH135" s="86"/>
      <c r="AI135" s="86"/>
      <c r="AJ135" s="87"/>
      <c r="AK135" s="88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</row>
    <row r="136" spans="1:79" x14ac:dyDescent="0.3">
      <c r="A136" s="7"/>
      <c r="B136" s="6"/>
      <c r="C136" s="6"/>
      <c r="D136" s="21"/>
      <c r="E136" s="1"/>
      <c r="F136" s="8"/>
      <c r="G136" s="9"/>
      <c r="H136" s="1"/>
      <c r="I136" s="1"/>
      <c r="J136" s="10"/>
      <c r="K136" s="1"/>
      <c r="L136" s="1"/>
      <c r="M136" s="1"/>
      <c r="N136" s="1"/>
      <c r="O136" s="1"/>
      <c r="P136" s="1"/>
      <c r="Q136" s="10"/>
      <c r="R136" s="1"/>
      <c r="S136" s="1"/>
      <c r="T136" s="1"/>
      <c r="U136" s="1"/>
      <c r="V136" s="9"/>
      <c r="W136" s="1"/>
      <c r="X136" s="1"/>
      <c r="Y136" s="9"/>
      <c r="Z136" s="1"/>
      <c r="AA136" s="1"/>
      <c r="AB136" s="11"/>
      <c r="AC136" s="1"/>
      <c r="AD136" s="1"/>
      <c r="AE136" s="1"/>
      <c r="AF136" s="9"/>
      <c r="AG136" s="1"/>
      <c r="AH136" s="1"/>
      <c r="AI136" s="1"/>
      <c r="AJ136" s="9"/>
      <c r="AK136" s="10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</row>
    <row r="137" spans="1:79" x14ac:dyDescent="0.3">
      <c r="A137" s="7"/>
      <c r="B137" s="6"/>
      <c r="C137" s="6"/>
      <c r="D137" s="21"/>
      <c r="E137" s="1"/>
      <c r="F137" s="8"/>
      <c r="G137" s="9"/>
      <c r="H137" s="1"/>
      <c r="I137" s="1"/>
      <c r="J137" s="10"/>
      <c r="K137" s="1"/>
      <c r="L137" s="1"/>
      <c r="M137" s="1"/>
      <c r="N137" s="1"/>
      <c r="O137" s="1"/>
      <c r="P137" s="1"/>
      <c r="Q137" s="10"/>
      <c r="R137" s="1"/>
      <c r="S137" s="1"/>
      <c r="T137" s="1"/>
      <c r="U137" s="1"/>
      <c r="V137" s="9"/>
      <c r="W137" s="1"/>
      <c r="X137" s="1"/>
      <c r="Y137" s="9"/>
      <c r="Z137" s="1"/>
      <c r="AA137" s="1"/>
      <c r="AB137" s="11"/>
      <c r="AC137" s="1"/>
      <c r="AD137" s="1"/>
      <c r="AE137" s="1"/>
      <c r="AF137" s="9"/>
      <c r="AG137" s="1"/>
      <c r="AH137" s="1"/>
      <c r="AI137" s="1"/>
      <c r="AJ137" s="9"/>
      <c r="AK137" s="10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</row>
    <row r="138" spans="1:79" x14ac:dyDescent="0.3">
      <c r="A138" s="7"/>
      <c r="B138" s="19"/>
      <c r="C138" s="19"/>
      <c r="D138" s="19"/>
      <c r="E138" s="86"/>
      <c r="F138" s="86"/>
      <c r="G138" s="87"/>
      <c r="H138" s="86"/>
      <c r="I138" s="86"/>
      <c r="J138" s="88"/>
      <c r="K138" s="86"/>
      <c r="L138" s="86"/>
      <c r="M138" s="86"/>
      <c r="N138" s="86"/>
      <c r="O138" s="86"/>
      <c r="P138" s="86"/>
      <c r="Q138" s="88"/>
      <c r="R138" s="86"/>
      <c r="S138" s="86"/>
      <c r="T138" s="86"/>
      <c r="U138" s="86"/>
      <c r="V138" s="87"/>
      <c r="W138" s="86"/>
      <c r="X138" s="86"/>
      <c r="Y138" s="87"/>
      <c r="Z138" s="86"/>
      <c r="AA138" s="86"/>
      <c r="AB138" s="89"/>
      <c r="AC138" s="86"/>
      <c r="AD138" s="86"/>
      <c r="AE138" s="86"/>
      <c r="AF138" s="87"/>
      <c r="AG138" s="86"/>
      <c r="AH138" s="86"/>
      <c r="AI138" s="86"/>
      <c r="AJ138" s="87"/>
      <c r="AK138" s="88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</row>
    <row r="139" spans="1:79" x14ac:dyDescent="0.3">
      <c r="A139" s="7"/>
      <c r="B139" s="6"/>
      <c r="C139" s="6"/>
      <c r="D139" s="21"/>
      <c r="E139" s="1"/>
      <c r="F139" s="8"/>
      <c r="G139" s="9"/>
      <c r="H139" s="1"/>
      <c r="I139" s="1"/>
      <c r="J139" s="10"/>
      <c r="K139" s="1"/>
      <c r="L139" s="1"/>
      <c r="M139" s="1"/>
      <c r="N139" s="1"/>
      <c r="O139" s="1"/>
      <c r="P139" s="1"/>
      <c r="Q139" s="10"/>
      <c r="R139" s="1"/>
      <c r="S139" s="1"/>
      <c r="T139" s="1"/>
      <c r="U139" s="1"/>
      <c r="V139" s="9"/>
      <c r="W139" s="1"/>
      <c r="X139" s="1"/>
      <c r="Y139" s="9"/>
      <c r="Z139" s="1"/>
      <c r="AA139" s="1"/>
      <c r="AB139" s="11"/>
      <c r="AC139" s="1"/>
      <c r="AD139" s="1"/>
      <c r="AE139" s="1"/>
      <c r="AF139" s="9"/>
      <c r="AG139" s="1"/>
      <c r="AH139" s="1"/>
      <c r="AI139" s="1"/>
      <c r="AJ139" s="9"/>
      <c r="AK139" s="10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  <c r="CA139" s="47"/>
    </row>
    <row r="140" spans="1:79" x14ac:dyDescent="0.3">
      <c r="A140" s="7"/>
      <c r="B140" s="6"/>
      <c r="C140" s="6"/>
      <c r="D140" s="21"/>
      <c r="E140" s="1"/>
      <c r="F140" s="8"/>
      <c r="G140" s="9"/>
      <c r="H140" s="1"/>
      <c r="I140" s="1"/>
      <c r="J140" s="10"/>
      <c r="K140" s="1"/>
      <c r="L140" s="1"/>
      <c r="M140" s="1"/>
      <c r="N140" s="1"/>
      <c r="O140" s="1"/>
      <c r="P140" s="1"/>
      <c r="Q140" s="10"/>
      <c r="R140" s="1"/>
      <c r="S140" s="1"/>
      <c r="T140" s="1"/>
      <c r="U140" s="1"/>
      <c r="V140" s="9"/>
      <c r="W140" s="1"/>
      <c r="X140" s="1"/>
      <c r="Y140" s="9"/>
      <c r="Z140" s="1"/>
      <c r="AA140" s="1"/>
      <c r="AB140" s="11"/>
      <c r="AC140" s="1"/>
      <c r="AD140" s="1"/>
      <c r="AE140" s="1"/>
      <c r="AF140" s="9"/>
      <c r="AG140" s="1"/>
      <c r="AH140" s="1"/>
      <c r="AI140" s="1"/>
      <c r="AJ140" s="9"/>
      <c r="AK140" s="10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7"/>
      <c r="CA140" s="47"/>
    </row>
    <row r="141" spans="1:79" x14ac:dyDescent="0.3">
      <c r="A141" s="7"/>
      <c r="B141" s="19"/>
      <c r="C141" s="19"/>
      <c r="D141" s="19"/>
      <c r="E141" s="86"/>
      <c r="F141" s="86"/>
      <c r="G141" s="87"/>
      <c r="H141" s="86"/>
      <c r="I141" s="86"/>
      <c r="J141" s="88"/>
      <c r="K141" s="86"/>
      <c r="L141" s="86"/>
      <c r="M141" s="86"/>
      <c r="N141" s="86"/>
      <c r="O141" s="86"/>
      <c r="P141" s="86"/>
      <c r="Q141" s="88"/>
      <c r="R141" s="86"/>
      <c r="S141" s="86"/>
      <c r="T141" s="86"/>
      <c r="U141" s="86"/>
      <c r="V141" s="87"/>
      <c r="W141" s="86"/>
      <c r="X141" s="86"/>
      <c r="Y141" s="87"/>
      <c r="Z141" s="86"/>
      <c r="AA141" s="86"/>
      <c r="AB141" s="89"/>
      <c r="AC141" s="86"/>
      <c r="AD141" s="86"/>
      <c r="AE141" s="86"/>
      <c r="AF141" s="87"/>
      <c r="AG141" s="86"/>
      <c r="AH141" s="86"/>
      <c r="AI141" s="86"/>
      <c r="AJ141" s="87"/>
      <c r="AK141" s="88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7"/>
      <c r="CA141" s="47"/>
    </row>
    <row r="142" spans="1:79" x14ac:dyDescent="0.3">
      <c r="A142" s="7"/>
      <c r="B142" s="6"/>
      <c r="C142" s="6"/>
      <c r="D142" s="21"/>
      <c r="E142" s="1"/>
      <c r="F142" s="8"/>
      <c r="G142" s="9"/>
      <c r="H142" s="1"/>
      <c r="I142" s="1"/>
      <c r="J142" s="10"/>
      <c r="K142" s="1"/>
      <c r="L142" s="1"/>
      <c r="M142" s="1"/>
      <c r="N142" s="1"/>
      <c r="O142" s="1"/>
      <c r="P142" s="1"/>
      <c r="Q142" s="10"/>
      <c r="R142" s="1"/>
      <c r="S142" s="1"/>
      <c r="T142" s="1"/>
      <c r="U142" s="1"/>
      <c r="V142" s="9"/>
      <c r="W142" s="1"/>
      <c r="X142" s="1"/>
      <c r="Y142" s="9"/>
      <c r="Z142" s="1"/>
      <c r="AA142" s="1"/>
      <c r="AB142" s="11"/>
      <c r="AC142" s="1"/>
      <c r="AD142" s="1"/>
      <c r="AE142" s="1"/>
      <c r="AF142" s="9"/>
      <c r="AG142" s="1"/>
      <c r="AH142" s="1"/>
      <c r="AI142" s="1"/>
      <c r="AJ142" s="9"/>
      <c r="AK142" s="10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  <c r="BZ142" s="47"/>
      <c r="CA142" s="47"/>
    </row>
    <row r="143" spans="1:79" x14ac:dyDescent="0.3">
      <c r="A143" s="7"/>
      <c r="B143" s="6"/>
      <c r="C143" s="6"/>
      <c r="D143" s="21"/>
      <c r="E143" s="1"/>
      <c r="F143" s="1"/>
      <c r="G143" s="9"/>
      <c r="H143" s="1"/>
      <c r="I143" s="1"/>
      <c r="J143" s="10"/>
      <c r="K143" s="1"/>
      <c r="L143" s="1"/>
      <c r="M143" s="1"/>
      <c r="N143" s="1"/>
      <c r="O143" s="1"/>
      <c r="P143" s="1"/>
      <c r="Q143" s="10"/>
      <c r="R143" s="1"/>
      <c r="S143" s="1"/>
      <c r="T143" s="1"/>
      <c r="U143" s="1"/>
      <c r="V143" s="9"/>
      <c r="W143" s="1"/>
      <c r="X143" s="1"/>
      <c r="Y143" s="9"/>
      <c r="Z143" s="1"/>
      <c r="AA143" s="1"/>
      <c r="AB143" s="11"/>
      <c r="AC143" s="1"/>
      <c r="AD143" s="1"/>
      <c r="AE143" s="1"/>
      <c r="AF143" s="9"/>
      <c r="AG143" s="1"/>
      <c r="AH143" s="1"/>
      <c r="AI143" s="1"/>
      <c r="AJ143" s="9"/>
      <c r="AK143" s="10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</row>
    <row r="144" spans="1:79" x14ac:dyDescent="0.3">
      <c r="A144" s="7"/>
      <c r="B144" s="19"/>
      <c r="C144" s="19"/>
      <c r="D144" s="19"/>
      <c r="E144" s="86"/>
      <c r="F144" s="86"/>
      <c r="G144" s="87"/>
      <c r="H144" s="86"/>
      <c r="I144" s="86"/>
      <c r="J144" s="88"/>
      <c r="K144" s="86"/>
      <c r="L144" s="86"/>
      <c r="M144" s="86"/>
      <c r="N144" s="86"/>
      <c r="O144" s="86"/>
      <c r="P144" s="86"/>
      <c r="Q144" s="88"/>
      <c r="R144" s="86"/>
      <c r="S144" s="86"/>
      <c r="T144" s="86"/>
      <c r="U144" s="86"/>
      <c r="V144" s="87"/>
      <c r="W144" s="86"/>
      <c r="X144" s="86"/>
      <c r="Y144" s="87"/>
      <c r="Z144" s="86"/>
      <c r="AA144" s="86"/>
      <c r="AB144" s="89"/>
      <c r="AC144" s="86"/>
      <c r="AD144" s="86"/>
      <c r="AE144" s="86"/>
      <c r="AF144" s="87"/>
      <c r="AG144" s="86"/>
      <c r="AH144" s="86"/>
      <c r="AI144" s="86"/>
      <c r="AJ144" s="87"/>
      <c r="AK144" s="88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7"/>
      <c r="CA144" s="47"/>
    </row>
    <row r="145" spans="1:79" x14ac:dyDescent="0.3">
      <c r="A145" s="7"/>
      <c r="B145" s="6"/>
      <c r="C145" s="6"/>
      <c r="D145" s="21"/>
      <c r="E145" s="1"/>
      <c r="F145" s="1"/>
      <c r="G145" s="9"/>
      <c r="H145" s="1"/>
      <c r="I145" s="1"/>
      <c r="J145" s="10"/>
      <c r="K145" s="1"/>
      <c r="L145" s="1"/>
      <c r="M145" s="1"/>
      <c r="N145" s="1"/>
      <c r="O145" s="1"/>
      <c r="P145" s="1"/>
      <c r="Q145" s="10"/>
      <c r="R145" s="1"/>
      <c r="S145" s="1"/>
      <c r="T145" s="1"/>
      <c r="U145" s="1"/>
      <c r="V145" s="9"/>
      <c r="W145" s="1"/>
      <c r="X145" s="1"/>
      <c r="Y145" s="9"/>
      <c r="Z145" s="1"/>
      <c r="AA145" s="1"/>
      <c r="AB145" s="11"/>
      <c r="AC145" s="1"/>
      <c r="AD145" s="1"/>
      <c r="AE145" s="1"/>
      <c r="AF145" s="9"/>
      <c r="AG145" s="1"/>
      <c r="AH145" s="1"/>
      <c r="AI145" s="1"/>
      <c r="AJ145" s="9"/>
      <c r="AK145" s="10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  <c r="CA145" s="47"/>
    </row>
    <row r="146" spans="1:79" x14ac:dyDescent="0.3">
      <c r="A146" s="7"/>
      <c r="B146" s="6"/>
      <c r="C146" s="6"/>
      <c r="D146" s="21"/>
      <c r="E146" s="1"/>
      <c r="F146" s="1"/>
      <c r="G146" s="9"/>
      <c r="H146" s="1"/>
      <c r="I146" s="1"/>
      <c r="J146" s="10"/>
      <c r="K146" s="1"/>
      <c r="L146" s="1"/>
      <c r="M146" s="1"/>
      <c r="N146" s="1"/>
      <c r="O146" s="1"/>
      <c r="P146" s="1"/>
      <c r="Q146" s="10"/>
      <c r="R146" s="1"/>
      <c r="S146" s="1"/>
      <c r="T146" s="1"/>
      <c r="U146" s="1"/>
      <c r="V146" s="9"/>
      <c r="W146" s="1"/>
      <c r="X146" s="1"/>
      <c r="Y146" s="9"/>
      <c r="Z146" s="1"/>
      <c r="AA146" s="1"/>
      <c r="AB146" s="11"/>
      <c r="AC146" s="1"/>
      <c r="AD146" s="1"/>
      <c r="AE146" s="1"/>
      <c r="AF146" s="9"/>
      <c r="AG146" s="1"/>
      <c r="AH146" s="1"/>
      <c r="AI146" s="1"/>
      <c r="AJ146" s="9"/>
      <c r="AK146" s="10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  <c r="CA146" s="47"/>
    </row>
    <row r="147" spans="1:79" x14ac:dyDescent="0.3">
      <c r="A147" s="7"/>
      <c r="B147" s="19"/>
      <c r="C147" s="19"/>
      <c r="D147" s="19"/>
      <c r="E147" s="86"/>
      <c r="F147" s="86"/>
      <c r="G147" s="87"/>
      <c r="H147" s="86"/>
      <c r="I147" s="86"/>
      <c r="J147" s="88"/>
      <c r="K147" s="86"/>
      <c r="L147" s="86"/>
      <c r="M147" s="86"/>
      <c r="N147" s="86"/>
      <c r="O147" s="86"/>
      <c r="P147" s="86"/>
      <c r="Q147" s="88"/>
      <c r="R147" s="86"/>
      <c r="S147" s="86"/>
      <c r="T147" s="86"/>
      <c r="U147" s="86"/>
      <c r="V147" s="87"/>
      <c r="W147" s="86"/>
      <c r="X147" s="86"/>
      <c r="Y147" s="87"/>
      <c r="Z147" s="86"/>
      <c r="AA147" s="86"/>
      <c r="AB147" s="89"/>
      <c r="AC147" s="86"/>
      <c r="AD147" s="86"/>
      <c r="AE147" s="86"/>
      <c r="AF147" s="87"/>
      <c r="AG147" s="86"/>
      <c r="AH147" s="86"/>
      <c r="AI147" s="86"/>
      <c r="AJ147" s="87"/>
      <c r="AK147" s="88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  <c r="CA147" s="47"/>
    </row>
    <row r="148" spans="1:79" x14ac:dyDescent="0.3">
      <c r="A148" s="7"/>
      <c r="B148" s="6"/>
      <c r="C148" s="6"/>
      <c r="D148" s="21"/>
      <c r="E148" s="1"/>
      <c r="F148" s="1"/>
      <c r="G148" s="9"/>
      <c r="H148" s="1"/>
      <c r="I148" s="1"/>
      <c r="J148" s="10"/>
      <c r="K148" s="1"/>
      <c r="L148" s="1"/>
      <c r="M148" s="1"/>
      <c r="N148" s="1"/>
      <c r="O148" s="1"/>
      <c r="P148" s="1"/>
      <c r="Q148" s="10"/>
      <c r="R148" s="1"/>
      <c r="S148" s="1"/>
      <c r="T148" s="1"/>
      <c r="U148" s="1"/>
      <c r="V148" s="9"/>
      <c r="W148" s="1"/>
      <c r="X148" s="1"/>
      <c r="Y148" s="9"/>
      <c r="Z148" s="1"/>
      <c r="AA148" s="1"/>
      <c r="AB148" s="11"/>
      <c r="AC148" s="1"/>
      <c r="AD148" s="1"/>
      <c r="AE148" s="1"/>
      <c r="AF148" s="9"/>
      <c r="AG148" s="1"/>
      <c r="AH148" s="1"/>
      <c r="AI148" s="1"/>
      <c r="AJ148" s="9"/>
      <c r="AK148" s="10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</row>
    <row r="149" spans="1:79" x14ac:dyDescent="0.3">
      <c r="A149" s="7"/>
      <c r="B149" s="6"/>
      <c r="C149" s="6"/>
      <c r="D149" s="21"/>
      <c r="E149" s="1"/>
      <c r="F149" s="1"/>
      <c r="G149" s="9"/>
      <c r="H149" s="1"/>
      <c r="I149" s="1"/>
      <c r="J149" s="10"/>
      <c r="K149" s="1"/>
      <c r="L149" s="1"/>
      <c r="M149" s="1"/>
      <c r="N149" s="1"/>
      <c r="O149" s="1"/>
      <c r="P149" s="1"/>
      <c r="Q149" s="10"/>
      <c r="R149" s="1"/>
      <c r="S149" s="1"/>
      <c r="T149" s="1"/>
      <c r="U149" s="1"/>
      <c r="V149" s="9"/>
      <c r="W149" s="1"/>
      <c r="X149" s="1"/>
      <c r="Y149" s="9"/>
      <c r="Z149" s="1"/>
      <c r="AA149" s="1"/>
      <c r="AB149" s="11"/>
      <c r="AC149" s="1"/>
      <c r="AD149" s="1"/>
      <c r="AE149" s="1"/>
      <c r="AF149" s="9"/>
      <c r="AG149" s="1"/>
      <c r="AH149" s="1"/>
      <c r="AI149" s="1"/>
      <c r="AJ149" s="9"/>
      <c r="AK149" s="10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</row>
    <row r="150" spans="1:79" x14ac:dyDescent="0.3">
      <c r="A150" s="7"/>
      <c r="B150" s="19"/>
      <c r="C150" s="19"/>
      <c r="D150" s="19"/>
      <c r="E150" s="86"/>
      <c r="F150" s="86"/>
      <c r="G150" s="87"/>
      <c r="H150" s="86"/>
      <c r="I150" s="86"/>
      <c r="J150" s="88"/>
      <c r="K150" s="86"/>
      <c r="L150" s="86"/>
      <c r="M150" s="86"/>
      <c r="N150" s="86"/>
      <c r="O150" s="86"/>
      <c r="P150" s="86"/>
      <c r="Q150" s="88"/>
      <c r="R150" s="86"/>
      <c r="S150" s="86"/>
      <c r="T150" s="86"/>
      <c r="U150" s="86"/>
      <c r="V150" s="87"/>
      <c r="W150" s="86"/>
      <c r="X150" s="86"/>
      <c r="Y150" s="87"/>
      <c r="Z150" s="86"/>
      <c r="AA150" s="86"/>
      <c r="AB150" s="89"/>
      <c r="AC150" s="86"/>
      <c r="AD150" s="86"/>
      <c r="AE150" s="86"/>
      <c r="AF150" s="87"/>
      <c r="AG150" s="86"/>
      <c r="AH150" s="86"/>
      <c r="AI150" s="86"/>
      <c r="AJ150" s="87"/>
      <c r="AK150" s="88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</row>
    <row r="151" spans="1:79" x14ac:dyDescent="0.3">
      <c r="A151" s="7"/>
      <c r="B151" s="6"/>
      <c r="C151" s="6"/>
      <c r="D151" s="21"/>
      <c r="E151" s="1"/>
      <c r="F151" s="1"/>
      <c r="G151" s="9"/>
      <c r="H151" s="1"/>
      <c r="I151" s="1"/>
      <c r="J151" s="10"/>
      <c r="K151" s="1"/>
      <c r="L151" s="1"/>
      <c r="M151" s="1"/>
      <c r="N151" s="1"/>
      <c r="O151" s="1"/>
      <c r="P151" s="1"/>
      <c r="Q151" s="10"/>
      <c r="R151" s="1"/>
      <c r="S151" s="1"/>
      <c r="T151" s="1"/>
      <c r="U151" s="1"/>
      <c r="V151" s="9"/>
      <c r="W151" s="1"/>
      <c r="X151" s="1"/>
      <c r="Y151" s="9"/>
      <c r="Z151" s="1"/>
      <c r="AA151" s="1"/>
      <c r="AB151" s="11"/>
      <c r="AC151" s="1"/>
      <c r="AD151" s="1"/>
      <c r="AE151" s="1"/>
      <c r="AF151" s="9"/>
      <c r="AG151" s="1"/>
      <c r="AH151" s="1"/>
      <c r="AI151" s="1"/>
      <c r="AJ151" s="9"/>
      <c r="AK151" s="10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  <c r="CA151" s="47"/>
    </row>
    <row r="152" spans="1:79" x14ac:dyDescent="0.3">
      <c r="A152" s="7"/>
      <c r="B152" s="6"/>
      <c r="C152" s="21"/>
      <c r="D152" s="21"/>
      <c r="E152" s="1"/>
      <c r="F152" s="34"/>
      <c r="G152" s="31"/>
      <c r="H152" s="1"/>
      <c r="I152" s="1"/>
      <c r="J152" s="10"/>
      <c r="K152" s="1"/>
      <c r="L152" s="1"/>
      <c r="M152" s="1"/>
      <c r="N152" s="1"/>
      <c r="O152" s="1"/>
      <c r="P152" s="1"/>
      <c r="Q152" s="10"/>
      <c r="R152" s="1"/>
      <c r="S152" s="1"/>
      <c r="T152" s="1"/>
      <c r="U152" s="1"/>
      <c r="V152" s="9"/>
      <c r="W152" s="1"/>
      <c r="X152" s="1"/>
      <c r="Y152" s="9"/>
      <c r="Z152" s="1"/>
      <c r="AA152" s="1"/>
      <c r="AB152" s="11"/>
      <c r="AC152" s="1"/>
      <c r="AD152" s="1"/>
      <c r="AE152" s="1"/>
      <c r="AF152" s="9"/>
      <c r="AG152" s="1"/>
      <c r="AH152" s="1"/>
      <c r="AI152" s="31"/>
      <c r="AJ152" s="9"/>
      <c r="AK152" s="10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  <c r="CA152" s="47"/>
    </row>
    <row r="153" spans="1:79" x14ac:dyDescent="0.3">
      <c r="A153" s="7"/>
      <c r="B153" s="6"/>
      <c r="C153" s="21"/>
      <c r="D153" s="21"/>
      <c r="E153" s="1"/>
      <c r="F153" s="31"/>
      <c r="G153" s="9"/>
      <c r="H153" s="1"/>
      <c r="I153" s="31"/>
      <c r="J153" s="10"/>
      <c r="K153" s="1"/>
      <c r="L153" s="1"/>
      <c r="M153" s="31"/>
      <c r="N153" s="1"/>
      <c r="O153" s="31"/>
      <c r="P153" s="31"/>
      <c r="Q153" s="10"/>
      <c r="R153" s="1"/>
      <c r="S153" s="31"/>
      <c r="T153" s="31"/>
      <c r="U153" s="31"/>
      <c r="V153" s="9"/>
      <c r="W153" s="1"/>
      <c r="X153" s="31"/>
      <c r="Y153" s="9"/>
      <c r="Z153" s="1"/>
      <c r="AA153" s="31"/>
      <c r="AB153" s="11"/>
      <c r="AC153" s="1"/>
      <c r="AD153" s="31"/>
      <c r="AE153" s="31"/>
      <c r="AF153" s="9"/>
      <c r="AG153" s="31"/>
      <c r="AH153" s="1"/>
      <c r="AI153" s="31"/>
      <c r="AJ153" s="9"/>
      <c r="AK153" s="10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7"/>
      <c r="CA153" s="47"/>
    </row>
    <row r="154" spans="1:79" x14ac:dyDescent="0.3">
      <c r="A154" s="7"/>
      <c r="B154" s="6"/>
      <c r="C154" s="21"/>
      <c r="D154" s="21"/>
      <c r="E154" s="1"/>
      <c r="F154" s="31"/>
      <c r="G154" s="9"/>
      <c r="H154" s="1"/>
      <c r="I154" s="31"/>
      <c r="J154" s="10"/>
      <c r="K154" s="1"/>
      <c r="L154" s="1"/>
      <c r="M154" s="31"/>
      <c r="N154" s="1"/>
      <c r="O154" s="31"/>
      <c r="P154" s="31"/>
      <c r="Q154" s="10"/>
      <c r="R154" s="1"/>
      <c r="S154" s="31"/>
      <c r="T154" s="31"/>
      <c r="U154" s="31"/>
      <c r="V154" s="9"/>
      <c r="W154" s="1"/>
      <c r="X154" s="31"/>
      <c r="Y154" s="9"/>
      <c r="Z154" s="1"/>
      <c r="AA154" s="31"/>
      <c r="AB154" s="11"/>
      <c r="AC154" s="1"/>
      <c r="AD154" s="31"/>
      <c r="AE154" s="31"/>
      <c r="AF154" s="9"/>
      <c r="AG154" s="31"/>
      <c r="AH154" s="1"/>
      <c r="AI154" s="31"/>
      <c r="AJ154" s="9"/>
      <c r="AK154" s="10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  <c r="BZ154" s="47"/>
      <c r="CA154" s="47"/>
    </row>
    <row r="155" spans="1:79" x14ac:dyDescent="0.3">
      <c r="A155" s="7"/>
      <c r="B155" s="6"/>
      <c r="C155" s="21"/>
      <c r="D155" s="21"/>
      <c r="E155" s="1"/>
      <c r="F155" s="31"/>
      <c r="G155" s="9"/>
      <c r="H155" s="1"/>
      <c r="I155" s="31"/>
      <c r="J155" s="10"/>
      <c r="K155" s="1"/>
      <c r="L155" s="1"/>
      <c r="M155" s="31"/>
      <c r="N155" s="1"/>
      <c r="O155" s="31"/>
      <c r="P155" s="31"/>
      <c r="Q155" s="10"/>
      <c r="R155" s="1"/>
      <c r="S155" s="31"/>
      <c r="T155" s="31"/>
      <c r="U155" s="31"/>
      <c r="V155" s="9"/>
      <c r="W155" s="1"/>
      <c r="X155" s="31"/>
      <c r="Y155" s="9"/>
      <c r="Z155" s="1"/>
      <c r="AA155" s="31"/>
      <c r="AB155" s="11"/>
      <c r="AC155" s="1"/>
      <c r="AD155" s="31"/>
      <c r="AE155" s="31"/>
      <c r="AF155" s="9"/>
      <c r="AG155" s="31"/>
      <c r="AH155" s="1"/>
      <c r="AI155" s="31"/>
      <c r="AJ155" s="9"/>
      <c r="AK155" s="10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47"/>
      <c r="BZ155" s="47"/>
      <c r="CA155" s="47"/>
    </row>
    <row r="156" spans="1:79" x14ac:dyDescent="0.3">
      <c r="A156" s="21"/>
      <c r="B156" s="16"/>
      <c r="C156" s="56"/>
      <c r="D156" s="31"/>
      <c r="E156" s="31"/>
      <c r="F156" s="90"/>
      <c r="G156" s="91"/>
      <c r="H156" s="90"/>
      <c r="I156" s="90"/>
      <c r="J156" s="33"/>
      <c r="K156" s="56"/>
      <c r="L156" s="56"/>
      <c r="M156" s="56"/>
      <c r="N156" s="56"/>
      <c r="O156" s="56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2"/>
      <c r="AK156" s="33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7"/>
      <c r="CA156" s="47"/>
    </row>
    <row r="157" spans="1:79" x14ac:dyDescent="0.3">
      <c r="A157" s="21"/>
      <c r="B157" s="16"/>
      <c r="C157" s="56"/>
      <c r="D157" s="31"/>
      <c r="E157" s="31"/>
      <c r="F157" s="90"/>
      <c r="G157" s="91"/>
      <c r="H157" s="90"/>
      <c r="I157" s="90"/>
      <c r="J157" s="33"/>
      <c r="K157" s="56"/>
      <c r="L157" s="56"/>
      <c r="M157" s="56"/>
      <c r="N157" s="56"/>
      <c r="O157" s="56"/>
      <c r="P157" s="90"/>
      <c r="Q157" s="33"/>
      <c r="R157" s="90"/>
      <c r="S157" s="90"/>
      <c r="T157" s="90"/>
      <c r="U157" s="90"/>
      <c r="V157" s="91"/>
      <c r="W157" s="90"/>
      <c r="X157" s="90"/>
      <c r="Y157" s="91"/>
      <c r="Z157" s="90"/>
      <c r="AA157" s="90"/>
      <c r="AB157" s="93"/>
      <c r="AC157" s="90"/>
      <c r="AD157" s="90"/>
      <c r="AE157" s="90"/>
      <c r="AF157" s="91"/>
      <c r="AG157" s="90"/>
      <c r="AH157" s="90"/>
      <c r="AI157" s="90"/>
      <c r="AJ157" s="91"/>
      <c r="AK157" s="33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  <c r="BZ157" s="47"/>
      <c r="CA157" s="47"/>
    </row>
    <row r="158" spans="1:79" x14ac:dyDescent="0.3">
      <c r="A158" s="47"/>
      <c r="B158" s="19"/>
      <c r="C158" s="19"/>
      <c r="D158" s="19"/>
      <c r="E158" s="86"/>
      <c r="F158" s="94"/>
      <c r="G158" s="87"/>
      <c r="H158" s="94"/>
      <c r="I158" s="94"/>
      <c r="J158" s="88"/>
      <c r="K158" s="86"/>
      <c r="L158" s="86"/>
      <c r="M158" s="86"/>
      <c r="N158" s="86"/>
      <c r="O158" s="94"/>
      <c r="P158" s="94"/>
      <c r="Q158" s="88"/>
      <c r="R158" s="86"/>
      <c r="S158" s="94"/>
      <c r="T158" s="94"/>
      <c r="U158" s="94"/>
      <c r="V158" s="87"/>
      <c r="W158" s="86"/>
      <c r="X158" s="94"/>
      <c r="Y158" s="87"/>
      <c r="Z158" s="86"/>
      <c r="AA158" s="94"/>
      <c r="AB158" s="89"/>
      <c r="AC158" s="86"/>
      <c r="AD158" s="86"/>
      <c r="AE158" s="94"/>
      <c r="AF158" s="87"/>
      <c r="AG158" s="86"/>
      <c r="AH158" s="86"/>
      <c r="AI158" s="94"/>
      <c r="AJ158" s="87"/>
      <c r="AK158" s="88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7"/>
      <c r="CA158" s="47"/>
    </row>
    <row r="159" spans="1:79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7"/>
      <c r="CA159" s="47"/>
    </row>
    <row r="160" spans="1:79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</row>
    <row r="161" spans="1:79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7"/>
      <c r="CA161" s="47"/>
    </row>
    <row r="162" spans="1:79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7"/>
      <c r="CA162" s="47"/>
    </row>
    <row r="163" spans="1:79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7"/>
      <c r="CA163" s="47"/>
    </row>
    <row r="164" spans="1:79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7"/>
      <c r="CA164" s="47"/>
    </row>
    <row r="165" spans="1:79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7"/>
      <c r="CA165" s="47"/>
    </row>
    <row r="166" spans="1:79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7"/>
      <c r="CA166" s="47"/>
    </row>
    <row r="167" spans="1:79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7"/>
      <c r="CA167" s="47"/>
    </row>
    <row r="168" spans="1:79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</row>
    <row r="169" spans="1:79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7"/>
      <c r="CA169" s="47"/>
    </row>
    <row r="170" spans="1:79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7"/>
      <c r="CA170" s="47"/>
    </row>
    <row r="171" spans="1:79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7"/>
      <c r="CA171" s="47"/>
    </row>
    <row r="172" spans="1:79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7"/>
      <c r="CA172" s="47"/>
    </row>
    <row r="173" spans="1:79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7"/>
      <c r="CA173" s="47"/>
    </row>
    <row r="174" spans="1:79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7"/>
      <c r="CA174" s="47"/>
    </row>
    <row r="175" spans="1:79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</row>
    <row r="176" spans="1:79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7"/>
      <c r="CA176" s="47"/>
    </row>
    <row r="177" spans="1:79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</row>
    <row r="178" spans="1:79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</row>
    <row r="179" spans="1:79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</row>
    <row r="180" spans="1:79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  <c r="BZ180" s="47"/>
      <c r="CA180" s="47"/>
    </row>
    <row r="181" spans="1:79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47"/>
      <c r="BZ181" s="47"/>
      <c r="CA181" s="47"/>
    </row>
    <row r="182" spans="1:79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  <c r="BZ182" s="47"/>
      <c r="CA182" s="47"/>
    </row>
    <row r="183" spans="1:79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  <c r="BZ183" s="47"/>
      <c r="CA183" s="47"/>
    </row>
    <row r="184" spans="1:79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7"/>
      <c r="CA184" s="47"/>
    </row>
    <row r="185" spans="1:79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7"/>
      <c r="CA185" s="47"/>
    </row>
    <row r="186" spans="1:79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7"/>
      <c r="CA186" s="47"/>
    </row>
    <row r="187" spans="1:79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7"/>
      <c r="CA187" s="47"/>
    </row>
    <row r="188" spans="1:79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7"/>
      <c r="CA188" s="47"/>
    </row>
    <row r="189" spans="1:79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7"/>
      <c r="CA189" s="47"/>
    </row>
    <row r="190" spans="1:79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7"/>
      <c r="CA190" s="47"/>
    </row>
    <row r="191" spans="1:79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47"/>
      <c r="BZ191" s="47"/>
      <c r="CA191" s="47"/>
    </row>
    <row r="192" spans="1:79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47"/>
      <c r="BZ192" s="47"/>
      <c r="CA192" s="47"/>
    </row>
    <row r="193" spans="1:79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7"/>
      <c r="CA193" s="47"/>
    </row>
    <row r="194" spans="1:79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7"/>
      <c r="CA194" s="47"/>
    </row>
    <row r="195" spans="1:79" x14ac:dyDescent="0.3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7"/>
      <c r="CA195" s="47"/>
    </row>
    <row r="196" spans="1:79" x14ac:dyDescent="0.3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7"/>
      <c r="CA196" s="47"/>
    </row>
    <row r="197" spans="1:79" x14ac:dyDescent="0.3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7"/>
      <c r="CA197" s="47"/>
    </row>
    <row r="198" spans="1:79" x14ac:dyDescent="0.3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7"/>
      <c r="CA198" s="47"/>
    </row>
    <row r="199" spans="1:79" x14ac:dyDescent="0.3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7"/>
      <c r="CA199" s="47"/>
    </row>
    <row r="200" spans="1:79" x14ac:dyDescent="0.3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7"/>
      <c r="CA200" s="47"/>
    </row>
    <row r="201" spans="1:79" x14ac:dyDescent="0.3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7"/>
      <c r="CA201" s="47"/>
    </row>
    <row r="202" spans="1:79" x14ac:dyDescent="0.3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7"/>
      <c r="CA202" s="47"/>
    </row>
    <row r="203" spans="1:79" x14ac:dyDescent="0.3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7"/>
      <c r="CA203" s="47"/>
    </row>
    <row r="204" spans="1:79" x14ac:dyDescent="0.3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7"/>
      <c r="CA204" s="47"/>
    </row>
    <row r="205" spans="1:79" x14ac:dyDescent="0.3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7"/>
      <c r="CA205" s="47"/>
    </row>
    <row r="206" spans="1:79" x14ac:dyDescent="0.3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7"/>
      <c r="CA206" s="47"/>
    </row>
    <row r="207" spans="1:79" x14ac:dyDescent="0.3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7"/>
      <c r="CA207" s="47"/>
    </row>
    <row r="208" spans="1:79" x14ac:dyDescent="0.3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7"/>
      <c r="CA208" s="47"/>
    </row>
    <row r="209" spans="1:79" x14ac:dyDescent="0.3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7"/>
      <c r="CA209" s="47"/>
    </row>
    <row r="210" spans="1:79" x14ac:dyDescent="0.3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7"/>
      <c r="CA210" s="47"/>
    </row>
    <row r="211" spans="1:79" x14ac:dyDescent="0.3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7"/>
      <c r="CA211" s="47"/>
    </row>
    <row r="212" spans="1:79" x14ac:dyDescent="0.3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7"/>
      <c r="CA212" s="47"/>
    </row>
    <row r="213" spans="1:79" x14ac:dyDescent="0.3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7"/>
      <c r="CA213" s="47"/>
    </row>
    <row r="214" spans="1:79" x14ac:dyDescent="0.3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7"/>
      <c r="CA214" s="47"/>
    </row>
    <row r="215" spans="1:79" x14ac:dyDescent="0.3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7"/>
      <c r="CA215" s="47"/>
    </row>
    <row r="216" spans="1:79" x14ac:dyDescent="0.3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7"/>
      <c r="CA216" s="47"/>
    </row>
    <row r="217" spans="1:79" x14ac:dyDescent="0.3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7"/>
      <c r="CA217" s="47"/>
    </row>
    <row r="218" spans="1:79" x14ac:dyDescent="0.3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7"/>
      <c r="CA218" s="47"/>
    </row>
    <row r="219" spans="1:79" x14ac:dyDescent="0.3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  <c r="BZ219" s="47"/>
      <c r="CA219" s="47"/>
    </row>
    <row r="220" spans="1:79" x14ac:dyDescent="0.3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  <c r="BT220" s="47"/>
      <c r="BU220" s="47"/>
      <c r="BV220" s="47"/>
      <c r="BW220" s="47"/>
      <c r="BX220" s="47"/>
      <c r="BY220" s="47"/>
      <c r="BZ220" s="47"/>
      <c r="CA220" s="47"/>
    </row>
    <row r="221" spans="1:79" x14ac:dyDescent="0.3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7"/>
      <c r="CA221" s="47"/>
    </row>
    <row r="222" spans="1:79" x14ac:dyDescent="0.3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7"/>
      <c r="CA222" s="47"/>
    </row>
    <row r="223" spans="1:79" x14ac:dyDescent="0.3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7"/>
      <c r="CA223" s="47"/>
    </row>
    <row r="224" spans="1:79" x14ac:dyDescent="0.3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7"/>
      <c r="CA224" s="47"/>
    </row>
    <row r="225" spans="1:79" x14ac:dyDescent="0.3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7"/>
      <c r="CA225" s="47"/>
    </row>
    <row r="226" spans="1:79" x14ac:dyDescent="0.3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7"/>
      <c r="CA226" s="47"/>
    </row>
    <row r="227" spans="1:79" x14ac:dyDescent="0.3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7"/>
      <c r="CA227" s="47"/>
    </row>
    <row r="228" spans="1:79" x14ac:dyDescent="0.3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7"/>
      <c r="CA228" s="47"/>
    </row>
    <row r="229" spans="1:79" x14ac:dyDescent="0.3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7"/>
      <c r="CA229" s="47"/>
    </row>
    <row r="230" spans="1:79" x14ac:dyDescent="0.3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  <c r="BO230" s="47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7"/>
      <c r="CA230" s="47"/>
    </row>
    <row r="231" spans="1:79" x14ac:dyDescent="0.3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7"/>
      <c r="CA231" s="47"/>
    </row>
    <row r="232" spans="1:79" x14ac:dyDescent="0.3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7"/>
      <c r="CA232" s="47"/>
    </row>
    <row r="233" spans="1:79" x14ac:dyDescent="0.3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7"/>
      <c r="CA233" s="47"/>
    </row>
  </sheetData>
  <sheetProtection sheet="1" objects="1" scenarios="1"/>
  <sortState xmlns:xlrd2="http://schemas.microsoft.com/office/spreadsheetml/2017/richdata2" ref="A49:AK89">
    <sortCondition ref="C49:C89"/>
  </sortState>
  <pageMargins left="0.2" right="0.2" top="0.25" bottom="0.2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Player Stats</vt:lpstr>
      <vt:lpstr>'79-80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2024-11-30T09:36:25Z</cp:lastPrinted>
  <dcterms:created xsi:type="dcterms:W3CDTF">2016-09-21T12:11:48Z</dcterms:created>
  <dcterms:modified xsi:type="dcterms:W3CDTF">2025-06-23T10:00:36Z</dcterms:modified>
</cp:coreProperties>
</file>