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Documents\4-WBL - WABA\St. Louis Streak\StL  Year 3  1980 - 1981\"/>
    </mc:Choice>
  </mc:AlternateContent>
  <xr:revisionPtr revIDLastSave="0" documentId="13_ncr:1_{2D1E3E24-674D-4767-839E-669A1E1C47CC}" xr6:coauthVersionLast="47" xr6:coauthVersionMax="47" xr10:uidLastSave="{00000000-0000-0000-0000-000000000000}"/>
  <bookViews>
    <workbookView xWindow="-108" yWindow="-108" windowWidth="23256" windowHeight="12576" xr2:uid="{AC2BD655-8100-4895-A9B3-D3B400A2D276}"/>
  </bookViews>
  <sheets>
    <sheet name="1 @Neb" sheetId="1" r:id="rId1"/>
    <sheet name="2 @Chic" sheetId="2" r:id="rId2"/>
    <sheet name="3 vs NJ" sheetId="3" r:id="rId3"/>
    <sheet name="4 @Neb" sheetId="4" r:id="rId4"/>
    <sheet name="5 @Minn" sheetId="5" r:id="rId5"/>
    <sheet name="6 vs Neb" sheetId="6" r:id="rId6"/>
    <sheet name="7 vs NO" sheetId="7" r:id="rId7"/>
    <sheet name="8 @Dall" sheetId="8" r:id="rId8"/>
    <sheet name="9 vs Neb" sheetId="9" r:id="rId9"/>
    <sheet name="10 vs SF" sheetId="10" r:id="rId10"/>
    <sheet name="11 vs Dall" sheetId="11" r:id="rId11"/>
    <sheet name="12 @Chic" sheetId="12" r:id="rId12"/>
    <sheet name="13 vs NO" sheetId="13" r:id="rId13"/>
    <sheet name="14 @NO" sheetId="14" r:id="rId14"/>
    <sheet name="15 vs Minn" sheetId="15" r:id="rId15"/>
    <sheet name="16 @Minn" sheetId="16" r:id="rId16"/>
    <sheet name="17 @NJ" sheetId="17" r:id="rId17"/>
    <sheet name="18 vs Chic" sheetId="18" r:id="rId18"/>
    <sheet name="19 vs NJ" sheetId="19" r:id="rId19"/>
    <sheet name="20 @SF" sheetId="20" r:id="rId20"/>
    <sheet name="21 vs Minn" sheetId="21" r:id="rId21"/>
    <sheet name="22 vs Minn" sheetId="22" r:id="rId22"/>
    <sheet name="23 @NO" sheetId="23" r:id="rId23"/>
    <sheet name="24 vs Chic" sheetId="24" r:id="rId24"/>
    <sheet name="25 @Dall" sheetId="25" r:id="rId25"/>
    <sheet name="26 vs NJ" sheetId="26" r:id="rId26"/>
    <sheet name="27 vs Chic" sheetId="27" r:id="rId27"/>
    <sheet name="28 @Neb" sheetId="28" r:id="rId28"/>
    <sheet name="29 vs Chic" sheetId="29" r:id="rId29"/>
    <sheet name="30 vs SF" sheetId="30" r:id="rId30"/>
    <sheet name="31 @SF" sheetId="31" r:id="rId31"/>
    <sheet name="32 vs Dall" sheetId="32" r:id="rId32"/>
    <sheet name="33 @Minn" sheetId="33" r:id="rId33"/>
    <sheet name="34 @Minn" sheetId="34" r:id="rId34"/>
    <sheet name="35 @Dall" sheetId="35" r:id="rId35"/>
  </sheets>
  <definedNames>
    <definedName name="_xlnm.Print_Area" localSheetId="0">'1 @Neb'!$A$1:$AB$52</definedName>
    <definedName name="_xlnm.Print_Area" localSheetId="9">'10 vs SF'!$A$1:$AB$50</definedName>
    <definedName name="_xlnm.Print_Area" localSheetId="10">'11 vs Dall'!$A$1:$AB$48</definedName>
    <definedName name="_xlnm.Print_Area" localSheetId="11">'12 @Chic'!$A$1:$AB$50</definedName>
    <definedName name="_xlnm.Print_Area" localSheetId="14">'15 vs Minn'!$A$1:$AB$50</definedName>
    <definedName name="_xlnm.Print_Area" localSheetId="15">'16 @Minn'!$A$1:$AB$51</definedName>
    <definedName name="_xlnm.Print_Area" localSheetId="17">'18 vs Chic'!$A$1:$AB$51</definedName>
    <definedName name="_xlnm.Print_Area" localSheetId="1">'2 @Chic'!$A$1:$AB$51</definedName>
    <definedName name="_xlnm.Print_Area" localSheetId="19">'20 @SF'!$A$1:$AB$49</definedName>
    <definedName name="_xlnm.Print_Area" localSheetId="20">'21 vs Minn'!$A$1:$AB$51</definedName>
    <definedName name="_xlnm.Print_Area" localSheetId="21">'22 vs Minn'!$A$1:$AB$50</definedName>
    <definedName name="_xlnm.Print_Area" localSheetId="23">'24 vs Chic'!$A$1:$AB$51</definedName>
    <definedName name="_xlnm.Print_Area" localSheetId="24">'25 @Dall'!$A$1:$AB$51</definedName>
    <definedName name="_xlnm.Print_Area" localSheetId="26">'27 vs Chic'!$A$1:$AB$51</definedName>
    <definedName name="_xlnm.Print_Area" localSheetId="27">'28 @Neb'!$A$1:$AB$51</definedName>
    <definedName name="_xlnm.Print_Area" localSheetId="28">'29 vs Chic'!$A$1:$AB$50</definedName>
    <definedName name="_xlnm.Print_Area" localSheetId="29">'30 vs SF'!$A$1:$AB$49</definedName>
    <definedName name="_xlnm.Print_Area" localSheetId="30">'31 @SF'!$A$1:$AB$49</definedName>
    <definedName name="_xlnm.Print_Area" localSheetId="31">'32 vs Dall'!$A$1:$AB$49</definedName>
    <definedName name="_xlnm.Print_Area" localSheetId="32">'33 @Minn'!$A$1:$AB$49</definedName>
    <definedName name="_xlnm.Print_Area" localSheetId="33">'34 @Minn'!$A$1:$AB$49</definedName>
    <definedName name="_xlnm.Print_Area" localSheetId="34">'35 @Dall'!$A$1:$AB$50</definedName>
    <definedName name="_xlnm.Print_Area" localSheetId="3">'4 @Neb'!$A$1:$AB$51</definedName>
    <definedName name="_xlnm.Print_Area" localSheetId="4">'5 @Minn'!$A$1:$AB$49</definedName>
    <definedName name="_xlnm.Print_Area" localSheetId="5">'6 vs Neb'!$A$1:$AB$51</definedName>
    <definedName name="_xlnm.Print_Area" localSheetId="7">'8 @Dall'!$A$1:$AB$51</definedName>
    <definedName name="_xlnm.Print_Area" localSheetId="8">'9 vs Neb'!$A$1:$AB$51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7" i="35" l="1"/>
  <c r="R47" i="35"/>
  <c r="Q47" i="35"/>
  <c r="P47" i="35"/>
  <c r="O47" i="35"/>
  <c r="M47" i="35"/>
  <c r="L47" i="35"/>
  <c r="K47" i="35"/>
  <c r="J47" i="35"/>
  <c r="I47" i="35"/>
  <c r="H47" i="35"/>
  <c r="G47" i="35"/>
  <c r="F47" i="35"/>
  <c r="E47" i="35"/>
  <c r="T46" i="35"/>
  <c r="U46" i="35" s="1"/>
  <c r="N46" i="35"/>
  <c r="T45" i="35"/>
  <c r="N45" i="35"/>
  <c r="T44" i="35"/>
  <c r="U44" i="35" s="1"/>
  <c r="N44" i="35"/>
  <c r="T43" i="35"/>
  <c r="N43" i="35"/>
  <c r="U43" i="35" s="1"/>
  <c r="U42" i="35"/>
  <c r="T42" i="35"/>
  <c r="N42" i="35"/>
  <c r="T41" i="35"/>
  <c r="N41" i="35"/>
  <c r="T40" i="35"/>
  <c r="U40" i="35" s="1"/>
  <c r="N40" i="35"/>
  <c r="T39" i="35"/>
  <c r="N39" i="35"/>
  <c r="U39" i="35" s="1"/>
  <c r="T38" i="35"/>
  <c r="N38" i="35"/>
  <c r="U38" i="35" s="1"/>
  <c r="T37" i="35"/>
  <c r="U37" i="35" s="1"/>
  <c r="N37" i="35"/>
  <c r="T36" i="35"/>
  <c r="N36" i="35"/>
  <c r="T35" i="35"/>
  <c r="N35" i="35"/>
  <c r="S46" i="34"/>
  <c r="R46" i="34"/>
  <c r="Q46" i="34"/>
  <c r="P46" i="34"/>
  <c r="O46" i="34"/>
  <c r="M46" i="34"/>
  <c r="L46" i="34"/>
  <c r="K46" i="34"/>
  <c r="J46" i="34"/>
  <c r="I46" i="34"/>
  <c r="H46" i="34"/>
  <c r="G46" i="34"/>
  <c r="F46" i="34"/>
  <c r="E46" i="34"/>
  <c r="U45" i="34"/>
  <c r="T44" i="34"/>
  <c r="U44" i="34" s="1"/>
  <c r="N44" i="34"/>
  <c r="N43" i="34"/>
  <c r="U43" i="34" s="1"/>
  <c r="U42" i="34"/>
  <c r="N42" i="34"/>
  <c r="N41" i="34"/>
  <c r="U41" i="34" s="1"/>
  <c r="U40" i="34"/>
  <c r="N40" i="34"/>
  <c r="N39" i="34"/>
  <c r="U39" i="34" s="1"/>
  <c r="T38" i="34"/>
  <c r="N38" i="34"/>
  <c r="N37" i="34"/>
  <c r="U37" i="34" s="1"/>
  <c r="T36" i="34"/>
  <c r="N36" i="34"/>
  <c r="N35" i="34"/>
  <c r="S48" i="33"/>
  <c r="R48" i="33"/>
  <c r="Q48" i="33"/>
  <c r="P48" i="33"/>
  <c r="O48" i="33"/>
  <c r="M48" i="33"/>
  <c r="L48" i="33"/>
  <c r="K48" i="33"/>
  <c r="J48" i="33"/>
  <c r="I48" i="33"/>
  <c r="H48" i="33"/>
  <c r="G48" i="33"/>
  <c r="F48" i="33"/>
  <c r="E48" i="33"/>
  <c r="U47" i="33"/>
  <c r="T46" i="33"/>
  <c r="U46" i="33" s="1"/>
  <c r="N46" i="33"/>
  <c r="T45" i="33"/>
  <c r="U45" i="33" s="1"/>
  <c r="N45" i="33"/>
  <c r="T44" i="33"/>
  <c r="N44" i="33"/>
  <c r="T43" i="33"/>
  <c r="N43" i="33"/>
  <c r="U43" i="33" s="1"/>
  <c r="T42" i="33"/>
  <c r="U42" i="33" s="1"/>
  <c r="N42" i="33"/>
  <c r="N41" i="33"/>
  <c r="U41" i="33" s="1"/>
  <c r="U40" i="33"/>
  <c r="N40" i="33"/>
  <c r="T39" i="33"/>
  <c r="U39" i="33" s="1"/>
  <c r="N39" i="33"/>
  <c r="N38" i="33"/>
  <c r="U38" i="33" s="1"/>
  <c r="T37" i="33"/>
  <c r="N37" i="33"/>
  <c r="U35" i="33"/>
  <c r="T35" i="33"/>
  <c r="N35" i="33"/>
  <c r="S46" i="32"/>
  <c r="R46" i="32"/>
  <c r="Q46" i="32"/>
  <c r="P46" i="32"/>
  <c r="O46" i="32"/>
  <c r="M46" i="32"/>
  <c r="L46" i="32"/>
  <c r="K46" i="32"/>
  <c r="J46" i="32"/>
  <c r="I46" i="32"/>
  <c r="H46" i="32"/>
  <c r="G46" i="32"/>
  <c r="F46" i="32"/>
  <c r="E46" i="32"/>
  <c r="T45" i="32"/>
  <c r="U45" i="32" s="1"/>
  <c r="N45" i="32"/>
  <c r="T44" i="32"/>
  <c r="N44" i="32"/>
  <c r="T43" i="32"/>
  <c r="U43" i="32" s="1"/>
  <c r="N43" i="32"/>
  <c r="T42" i="32"/>
  <c r="U42" i="32" s="1"/>
  <c r="N42" i="32"/>
  <c r="U41" i="32"/>
  <c r="T41" i="32"/>
  <c r="N41" i="32"/>
  <c r="T40" i="32"/>
  <c r="N40" i="32"/>
  <c r="T39" i="32"/>
  <c r="N39" i="32"/>
  <c r="T38" i="32"/>
  <c r="U38" i="32" s="1"/>
  <c r="N38" i="32"/>
  <c r="T37" i="32"/>
  <c r="U37" i="32" s="1"/>
  <c r="N37" i="32"/>
  <c r="T36" i="32"/>
  <c r="U36" i="32" s="1"/>
  <c r="N36" i="32"/>
  <c r="T35" i="32"/>
  <c r="N35" i="32"/>
  <c r="N46" i="32" s="1"/>
  <c r="T38" i="31"/>
  <c r="U38" i="31" s="1"/>
  <c r="N38" i="31"/>
  <c r="T19" i="31"/>
  <c r="U19" i="31" s="1"/>
  <c r="N19" i="31"/>
  <c r="S47" i="30"/>
  <c r="R47" i="30"/>
  <c r="Q47" i="30"/>
  <c r="P47" i="30"/>
  <c r="O47" i="30"/>
  <c r="M47" i="30"/>
  <c r="L47" i="30"/>
  <c r="K47" i="30"/>
  <c r="J47" i="30"/>
  <c r="I47" i="30"/>
  <c r="H47" i="30"/>
  <c r="G47" i="30"/>
  <c r="F47" i="30"/>
  <c r="E47" i="30"/>
  <c r="U46" i="30"/>
  <c r="T45" i="30"/>
  <c r="U45" i="30" s="1"/>
  <c r="N45" i="30"/>
  <c r="T44" i="30"/>
  <c r="U44" i="30" s="1"/>
  <c r="N44" i="30"/>
  <c r="T43" i="30"/>
  <c r="U43" i="30" s="1"/>
  <c r="N43" i="30"/>
  <c r="T42" i="30"/>
  <c r="N42" i="30"/>
  <c r="U42" i="30" s="1"/>
  <c r="T41" i="30"/>
  <c r="U41" i="30" s="1"/>
  <c r="N41" i="30"/>
  <c r="T40" i="30"/>
  <c r="U40" i="30" s="1"/>
  <c r="N40" i="30"/>
  <c r="T39" i="30"/>
  <c r="N39" i="30"/>
  <c r="T37" i="30"/>
  <c r="N37" i="30"/>
  <c r="U36" i="30"/>
  <c r="T35" i="30"/>
  <c r="N35" i="30"/>
  <c r="N47" i="30" s="1"/>
  <c r="S47" i="29"/>
  <c r="R47" i="29"/>
  <c r="Q47" i="29"/>
  <c r="P47" i="29"/>
  <c r="O47" i="29"/>
  <c r="M47" i="29"/>
  <c r="L47" i="29"/>
  <c r="K47" i="29"/>
  <c r="J47" i="29"/>
  <c r="I47" i="29"/>
  <c r="H47" i="29"/>
  <c r="G47" i="29"/>
  <c r="F47" i="29"/>
  <c r="E47" i="29"/>
  <c r="T46" i="29"/>
  <c r="U46" i="29" s="1"/>
  <c r="N46" i="29"/>
  <c r="T45" i="29"/>
  <c r="N45" i="29"/>
  <c r="T44" i="29"/>
  <c r="U44" i="29" s="1"/>
  <c r="N44" i="29"/>
  <c r="T43" i="29"/>
  <c r="N43" i="29"/>
  <c r="U42" i="29"/>
  <c r="T42" i="29"/>
  <c r="N42" i="29"/>
  <c r="T41" i="29"/>
  <c r="N41" i="29"/>
  <c r="T40" i="29"/>
  <c r="N40" i="29"/>
  <c r="T39" i="29"/>
  <c r="N39" i="29"/>
  <c r="T38" i="29"/>
  <c r="N38" i="29"/>
  <c r="U38" i="29" s="1"/>
  <c r="T37" i="29"/>
  <c r="U37" i="29" s="1"/>
  <c r="N37" i="29"/>
  <c r="T36" i="29"/>
  <c r="N36" i="29"/>
  <c r="U36" i="29" s="1"/>
  <c r="T35" i="29"/>
  <c r="U35" i="29" s="1"/>
  <c r="N35" i="29"/>
  <c r="T47" i="28"/>
  <c r="S47" i="28"/>
  <c r="R47" i="28"/>
  <c r="Q47" i="28"/>
  <c r="P47" i="28"/>
  <c r="O47" i="28"/>
  <c r="M47" i="28"/>
  <c r="L47" i="28"/>
  <c r="K47" i="28"/>
  <c r="J47" i="28"/>
  <c r="K48" i="28" s="1"/>
  <c r="I47" i="28"/>
  <c r="H47" i="28"/>
  <c r="G47" i="28"/>
  <c r="F47" i="28"/>
  <c r="G48" i="28" s="1"/>
  <c r="E47" i="28"/>
  <c r="U46" i="28"/>
  <c r="N45" i="28"/>
  <c r="U45" i="28" s="1"/>
  <c r="N44" i="28"/>
  <c r="U44" i="28" s="1"/>
  <c r="N43" i="28"/>
  <c r="U43" i="28" s="1"/>
  <c r="N42" i="28"/>
  <c r="U42" i="28" s="1"/>
  <c r="N41" i="28"/>
  <c r="U41" i="28" s="1"/>
  <c r="N40" i="28"/>
  <c r="U40" i="28" s="1"/>
  <c r="N39" i="28"/>
  <c r="U39" i="28" s="1"/>
  <c r="N38" i="28"/>
  <c r="U38" i="28" s="1"/>
  <c r="N37" i="28"/>
  <c r="U37" i="28" s="1"/>
  <c r="N36" i="28"/>
  <c r="U36" i="28" s="1"/>
  <c r="N35" i="28"/>
  <c r="U35" i="28" s="1"/>
  <c r="S48" i="27"/>
  <c r="R48" i="27"/>
  <c r="Q48" i="27"/>
  <c r="P48" i="27"/>
  <c r="O48" i="27"/>
  <c r="M48" i="27"/>
  <c r="L48" i="27"/>
  <c r="K48" i="27"/>
  <c r="J48" i="27"/>
  <c r="I48" i="27"/>
  <c r="H48" i="27"/>
  <c r="G48" i="27"/>
  <c r="F48" i="27"/>
  <c r="E48" i="27"/>
  <c r="U47" i="27"/>
  <c r="T46" i="27"/>
  <c r="U46" i="27" s="1"/>
  <c r="N46" i="27"/>
  <c r="T45" i="27"/>
  <c r="U45" i="27" s="1"/>
  <c r="N45" i="27"/>
  <c r="T44" i="27"/>
  <c r="N44" i="27"/>
  <c r="T43" i="27"/>
  <c r="N43" i="27"/>
  <c r="U43" i="27" s="1"/>
  <c r="U42" i="27"/>
  <c r="T41" i="27"/>
  <c r="N41" i="27"/>
  <c r="U41" i="27" s="1"/>
  <c r="U40" i="27"/>
  <c r="U39" i="27"/>
  <c r="T38" i="27"/>
  <c r="N38" i="27"/>
  <c r="T37" i="27"/>
  <c r="N37" i="27"/>
  <c r="T36" i="27"/>
  <c r="N36" i="27"/>
  <c r="U35" i="27"/>
  <c r="T35" i="27"/>
  <c r="N35" i="27"/>
  <c r="T46" i="26"/>
  <c r="S46" i="26"/>
  <c r="R46" i="26"/>
  <c r="Q46" i="26"/>
  <c r="P46" i="26"/>
  <c r="O46" i="26"/>
  <c r="M46" i="26"/>
  <c r="L46" i="26"/>
  <c r="K46" i="26"/>
  <c r="J46" i="26"/>
  <c r="K47" i="26" s="1"/>
  <c r="I46" i="26"/>
  <c r="H46" i="26"/>
  <c r="G46" i="26"/>
  <c r="F46" i="26"/>
  <c r="G47" i="26" s="1"/>
  <c r="E46" i="26"/>
  <c r="U45" i="26"/>
  <c r="T44" i="26"/>
  <c r="U44" i="26" s="1"/>
  <c r="N44" i="26"/>
  <c r="U43" i="26"/>
  <c r="N43" i="26"/>
  <c r="N42" i="26"/>
  <c r="U42" i="26" s="1"/>
  <c r="U41" i="26"/>
  <c r="N41" i="26"/>
  <c r="N40" i="26"/>
  <c r="U40" i="26" s="1"/>
  <c r="U39" i="26"/>
  <c r="N39" i="26"/>
  <c r="T38" i="26"/>
  <c r="U38" i="26" s="1"/>
  <c r="N38" i="26"/>
  <c r="T37" i="26"/>
  <c r="U37" i="26" s="1"/>
  <c r="N37" i="26"/>
  <c r="U36" i="26"/>
  <c r="N36" i="26"/>
  <c r="N35" i="26"/>
  <c r="N46" i="26" s="1"/>
  <c r="S47" i="25"/>
  <c r="R47" i="25"/>
  <c r="Q47" i="25"/>
  <c r="P47" i="25"/>
  <c r="O47" i="25"/>
  <c r="M47" i="25"/>
  <c r="L47" i="25"/>
  <c r="K47" i="25"/>
  <c r="J47" i="25"/>
  <c r="K48" i="25" s="1"/>
  <c r="I47" i="25"/>
  <c r="H47" i="25"/>
  <c r="G47" i="25"/>
  <c r="F47" i="25"/>
  <c r="G48" i="25" s="1"/>
  <c r="E47" i="25"/>
  <c r="U46" i="25"/>
  <c r="T46" i="25"/>
  <c r="N46" i="25"/>
  <c r="T45" i="25"/>
  <c r="U45" i="25" s="1"/>
  <c r="N45" i="25"/>
  <c r="T44" i="25"/>
  <c r="U44" i="25" s="1"/>
  <c r="N44" i="25"/>
  <c r="U43" i="25"/>
  <c r="T42" i="25"/>
  <c r="U42" i="25" s="1"/>
  <c r="N42" i="25"/>
  <c r="U41" i="25"/>
  <c r="T41" i="25"/>
  <c r="N41" i="25"/>
  <c r="U40" i="25"/>
  <c r="T40" i="25"/>
  <c r="N40" i="25"/>
  <c r="U39" i="25"/>
  <c r="U38" i="25"/>
  <c r="T38" i="25"/>
  <c r="N38" i="25"/>
  <c r="T37" i="25"/>
  <c r="U37" i="25" s="1"/>
  <c r="N37" i="25"/>
  <c r="T36" i="25"/>
  <c r="U36" i="25" s="1"/>
  <c r="N36" i="25"/>
  <c r="U35" i="25"/>
  <c r="T35" i="25"/>
  <c r="N35" i="25"/>
  <c r="N47" i="25" s="1"/>
  <c r="S48" i="24"/>
  <c r="R48" i="24"/>
  <c r="Q48" i="24"/>
  <c r="P48" i="24"/>
  <c r="O48" i="24"/>
  <c r="M48" i="24"/>
  <c r="L48" i="24"/>
  <c r="K48" i="24"/>
  <c r="J48" i="24"/>
  <c r="I48" i="24"/>
  <c r="H48" i="24"/>
  <c r="G48" i="24"/>
  <c r="F48" i="24"/>
  <c r="E48" i="24"/>
  <c r="U47" i="24"/>
  <c r="N46" i="24"/>
  <c r="U46" i="24" s="1"/>
  <c r="T45" i="24"/>
  <c r="N45" i="24"/>
  <c r="N44" i="24"/>
  <c r="U44" i="24" s="1"/>
  <c r="N43" i="24"/>
  <c r="U43" i="24" s="1"/>
  <c r="T42" i="24"/>
  <c r="N42" i="24"/>
  <c r="U42" i="24" s="1"/>
  <c r="N41" i="24"/>
  <c r="U41" i="24" s="1"/>
  <c r="T40" i="24"/>
  <c r="N40" i="24"/>
  <c r="T39" i="24"/>
  <c r="N39" i="24"/>
  <c r="N38" i="24"/>
  <c r="U38" i="24" s="1"/>
  <c r="N37" i="24"/>
  <c r="U37" i="24" s="1"/>
  <c r="N36" i="24"/>
  <c r="U36" i="24" s="1"/>
  <c r="N35" i="24"/>
  <c r="T46" i="23"/>
  <c r="S46" i="23"/>
  <c r="R46" i="23"/>
  <c r="Q46" i="23"/>
  <c r="P46" i="23"/>
  <c r="O46" i="23"/>
  <c r="M46" i="23"/>
  <c r="L46" i="23"/>
  <c r="K46" i="23"/>
  <c r="J46" i="23"/>
  <c r="K47" i="23" s="1"/>
  <c r="I46" i="23"/>
  <c r="H46" i="23"/>
  <c r="G46" i="23"/>
  <c r="F46" i="23"/>
  <c r="G47" i="23" s="1"/>
  <c r="E46" i="23"/>
  <c r="U45" i="23"/>
  <c r="U44" i="23"/>
  <c r="N43" i="23"/>
  <c r="U43" i="23" s="1"/>
  <c r="N42" i="23"/>
  <c r="U42" i="23" s="1"/>
  <c r="N41" i="23"/>
  <c r="U41" i="23" s="1"/>
  <c r="N40" i="23"/>
  <c r="U40" i="23" s="1"/>
  <c r="N39" i="23"/>
  <c r="U39" i="23" s="1"/>
  <c r="U38" i="23"/>
  <c r="N38" i="23"/>
  <c r="N37" i="23"/>
  <c r="U37" i="23" s="1"/>
  <c r="U36" i="23"/>
  <c r="N36" i="23"/>
  <c r="N35" i="23"/>
  <c r="T45" i="22"/>
  <c r="S45" i="22"/>
  <c r="R45" i="22"/>
  <c r="Q45" i="22"/>
  <c r="P45" i="22"/>
  <c r="O45" i="22"/>
  <c r="M45" i="22"/>
  <c r="L45" i="22"/>
  <c r="K45" i="22"/>
  <c r="J45" i="22"/>
  <c r="I45" i="22"/>
  <c r="H45" i="22"/>
  <c r="G45" i="22"/>
  <c r="F45" i="22"/>
  <c r="E45" i="22"/>
  <c r="U44" i="22"/>
  <c r="N43" i="22"/>
  <c r="U43" i="22" s="1"/>
  <c r="N42" i="22"/>
  <c r="U42" i="22" s="1"/>
  <c r="N41" i="22"/>
  <c r="U41" i="22" s="1"/>
  <c r="N40" i="22"/>
  <c r="U40" i="22" s="1"/>
  <c r="N39" i="22"/>
  <c r="U39" i="22" s="1"/>
  <c r="N38" i="22"/>
  <c r="U38" i="22" s="1"/>
  <c r="N37" i="22"/>
  <c r="U37" i="22" s="1"/>
  <c r="N36" i="22"/>
  <c r="N45" i="22" s="1"/>
  <c r="U35" i="22"/>
  <c r="S46" i="21"/>
  <c r="R46" i="21"/>
  <c r="Q46" i="21"/>
  <c r="P46" i="21"/>
  <c r="O46" i="21"/>
  <c r="M46" i="21"/>
  <c r="L46" i="21"/>
  <c r="K46" i="21"/>
  <c r="J46" i="21"/>
  <c r="K47" i="21" s="1"/>
  <c r="I46" i="21"/>
  <c r="H46" i="21"/>
  <c r="G46" i="21"/>
  <c r="F46" i="21"/>
  <c r="G47" i="21" s="1"/>
  <c r="E46" i="21"/>
  <c r="U45" i="21"/>
  <c r="N44" i="21"/>
  <c r="U44" i="21" s="1"/>
  <c r="T43" i="21"/>
  <c r="U43" i="21" s="1"/>
  <c r="N43" i="21"/>
  <c r="N42" i="21"/>
  <c r="U42" i="21" s="1"/>
  <c r="U41" i="21"/>
  <c r="N41" i="21"/>
  <c r="N40" i="21"/>
  <c r="U40" i="21" s="1"/>
  <c r="U39" i="21"/>
  <c r="N39" i="21"/>
  <c r="T38" i="21"/>
  <c r="U38" i="21" s="1"/>
  <c r="N38" i="21"/>
  <c r="U37" i="21"/>
  <c r="N37" i="21"/>
  <c r="N36" i="21"/>
  <c r="U36" i="21" s="1"/>
  <c r="U35" i="21"/>
  <c r="N35" i="21"/>
  <c r="N46" i="21" s="1"/>
  <c r="S46" i="20"/>
  <c r="R46" i="20"/>
  <c r="Q46" i="20"/>
  <c r="P46" i="20"/>
  <c r="O46" i="20"/>
  <c r="M46" i="20"/>
  <c r="L46" i="20"/>
  <c r="K46" i="20"/>
  <c r="J46" i="20"/>
  <c r="I46" i="20"/>
  <c r="H46" i="20"/>
  <c r="G46" i="20"/>
  <c r="F46" i="20"/>
  <c r="E46" i="20"/>
  <c r="T45" i="20"/>
  <c r="U45" i="20" s="1"/>
  <c r="N45" i="20"/>
  <c r="T44" i="20"/>
  <c r="N44" i="20"/>
  <c r="T43" i="20"/>
  <c r="U43" i="20" s="1"/>
  <c r="N43" i="20"/>
  <c r="T42" i="20"/>
  <c r="N42" i="20"/>
  <c r="U41" i="20"/>
  <c r="T41" i="20"/>
  <c r="N41" i="20"/>
  <c r="T40" i="20"/>
  <c r="N40" i="20"/>
  <c r="T39" i="20"/>
  <c r="U39" i="20" s="1"/>
  <c r="N39" i="20"/>
  <c r="T38" i="20"/>
  <c r="N38" i="20"/>
  <c r="T37" i="20"/>
  <c r="N37" i="20"/>
  <c r="U37" i="20" s="1"/>
  <c r="T36" i="20"/>
  <c r="U36" i="20" s="1"/>
  <c r="N36" i="20"/>
  <c r="T35" i="20"/>
  <c r="N35" i="20"/>
  <c r="T46" i="19"/>
  <c r="S46" i="19"/>
  <c r="R46" i="19"/>
  <c r="Q46" i="19"/>
  <c r="P46" i="19"/>
  <c r="O46" i="19"/>
  <c r="M46" i="19"/>
  <c r="L46" i="19"/>
  <c r="K46" i="19"/>
  <c r="J46" i="19"/>
  <c r="K47" i="19" s="1"/>
  <c r="I46" i="19"/>
  <c r="H46" i="19"/>
  <c r="G46" i="19"/>
  <c r="F46" i="19"/>
  <c r="G47" i="19" s="1"/>
  <c r="E46" i="19"/>
  <c r="U45" i="19"/>
  <c r="U44" i="19"/>
  <c r="N43" i="19"/>
  <c r="U43" i="19" s="1"/>
  <c r="U42" i="19"/>
  <c r="N42" i="19"/>
  <c r="N41" i="19"/>
  <c r="U41" i="19" s="1"/>
  <c r="U40" i="19"/>
  <c r="N40" i="19"/>
  <c r="N39" i="19"/>
  <c r="U39" i="19" s="1"/>
  <c r="U38" i="19"/>
  <c r="N38" i="19"/>
  <c r="N37" i="19"/>
  <c r="N46" i="19" s="1"/>
  <c r="U36" i="19"/>
  <c r="N36" i="19"/>
  <c r="T48" i="18"/>
  <c r="S48" i="18"/>
  <c r="R48" i="18"/>
  <c r="Q48" i="18"/>
  <c r="P48" i="18"/>
  <c r="O48" i="18"/>
  <c r="M48" i="18"/>
  <c r="L48" i="18"/>
  <c r="K48" i="18"/>
  <c r="J48" i="18"/>
  <c r="K49" i="18" s="1"/>
  <c r="I48" i="18"/>
  <c r="H48" i="18"/>
  <c r="G48" i="18"/>
  <c r="F48" i="18"/>
  <c r="G49" i="18" s="1"/>
  <c r="E48" i="18"/>
  <c r="U47" i="18"/>
  <c r="N46" i="18"/>
  <c r="U46" i="18" s="1"/>
  <c r="N45" i="18"/>
  <c r="U45" i="18" s="1"/>
  <c r="N44" i="18"/>
  <c r="U44" i="18" s="1"/>
  <c r="N43" i="18"/>
  <c r="U43" i="18" s="1"/>
  <c r="N42" i="18"/>
  <c r="U42" i="18" s="1"/>
  <c r="N41" i="18"/>
  <c r="U41" i="18" s="1"/>
  <c r="N40" i="18"/>
  <c r="U40" i="18" s="1"/>
  <c r="U39" i="18"/>
  <c r="U38" i="18"/>
  <c r="N38" i="18"/>
  <c r="N37" i="18"/>
  <c r="U37" i="18" s="1"/>
  <c r="U36" i="18"/>
  <c r="N36" i="18"/>
  <c r="N48" i="18" s="1"/>
  <c r="N35" i="18"/>
  <c r="U35" i="18" s="1"/>
  <c r="S45" i="17"/>
  <c r="R45" i="17"/>
  <c r="Q45" i="17"/>
  <c r="P45" i="17"/>
  <c r="O45" i="17"/>
  <c r="M45" i="17"/>
  <c r="L45" i="17"/>
  <c r="K45" i="17"/>
  <c r="J45" i="17"/>
  <c r="K46" i="17" s="1"/>
  <c r="I45" i="17"/>
  <c r="H45" i="17"/>
  <c r="G45" i="17"/>
  <c r="F45" i="17"/>
  <c r="G46" i="17" s="1"/>
  <c r="E45" i="17"/>
  <c r="U44" i="17"/>
  <c r="N43" i="17"/>
  <c r="U43" i="17" s="1"/>
  <c r="N42" i="17"/>
  <c r="U42" i="17" s="1"/>
  <c r="N41" i="17"/>
  <c r="U41" i="17" s="1"/>
  <c r="N40" i="17"/>
  <c r="U40" i="17" s="1"/>
  <c r="T39" i="17"/>
  <c r="U39" i="17" s="1"/>
  <c r="N39" i="17"/>
  <c r="N38" i="17"/>
  <c r="U38" i="17" s="1"/>
  <c r="N37" i="17"/>
  <c r="U37" i="17" s="1"/>
  <c r="N36" i="17"/>
  <c r="U36" i="17" s="1"/>
  <c r="T35" i="17"/>
  <c r="U35" i="17" s="1"/>
  <c r="N35" i="17"/>
  <c r="T45" i="16"/>
  <c r="S45" i="16"/>
  <c r="R45" i="16"/>
  <c r="Q45" i="16"/>
  <c r="P45" i="16"/>
  <c r="O45" i="16"/>
  <c r="M45" i="16"/>
  <c r="L45" i="16"/>
  <c r="K45" i="16"/>
  <c r="J45" i="16"/>
  <c r="K46" i="16" s="1"/>
  <c r="I45" i="16"/>
  <c r="H45" i="16"/>
  <c r="G45" i="16"/>
  <c r="F45" i="16"/>
  <c r="G46" i="16" s="1"/>
  <c r="E45" i="16"/>
  <c r="U44" i="16"/>
  <c r="N43" i="16"/>
  <c r="U43" i="16" s="1"/>
  <c r="N42" i="16"/>
  <c r="U42" i="16" s="1"/>
  <c r="N41" i="16"/>
  <c r="U41" i="16" s="1"/>
  <c r="N40" i="16"/>
  <c r="U40" i="16" s="1"/>
  <c r="N39" i="16"/>
  <c r="U39" i="16" s="1"/>
  <c r="N38" i="16"/>
  <c r="U38" i="16" s="1"/>
  <c r="N37" i="16"/>
  <c r="U37" i="16" s="1"/>
  <c r="N36" i="16"/>
  <c r="U36" i="16" s="1"/>
  <c r="N35" i="16"/>
  <c r="U35" i="16" s="1"/>
  <c r="S45" i="15"/>
  <c r="R45" i="15"/>
  <c r="Q45" i="15"/>
  <c r="P45" i="15"/>
  <c r="O45" i="15"/>
  <c r="M45" i="15"/>
  <c r="L45" i="15"/>
  <c r="K45" i="15"/>
  <c r="J45" i="15"/>
  <c r="K46" i="15" s="1"/>
  <c r="I45" i="15"/>
  <c r="H45" i="15"/>
  <c r="G45" i="15"/>
  <c r="F45" i="15"/>
  <c r="G46" i="15" s="1"/>
  <c r="E45" i="15"/>
  <c r="U44" i="15"/>
  <c r="T44" i="15"/>
  <c r="N44" i="15"/>
  <c r="T43" i="15"/>
  <c r="U43" i="15" s="1"/>
  <c r="N43" i="15"/>
  <c r="T42" i="15"/>
  <c r="U42" i="15" s="1"/>
  <c r="N42" i="15"/>
  <c r="U41" i="15"/>
  <c r="T40" i="15"/>
  <c r="U40" i="15" s="1"/>
  <c r="N40" i="15"/>
  <c r="U39" i="15"/>
  <c r="T39" i="15"/>
  <c r="N39" i="15"/>
  <c r="U38" i="15"/>
  <c r="T38" i="15"/>
  <c r="N38" i="15"/>
  <c r="T37" i="15"/>
  <c r="U37" i="15" s="1"/>
  <c r="N37" i="15"/>
  <c r="U36" i="15"/>
  <c r="T35" i="15"/>
  <c r="U35" i="15" s="1"/>
  <c r="N35" i="15"/>
  <c r="N45" i="15" s="1"/>
  <c r="S45" i="14"/>
  <c r="R45" i="14"/>
  <c r="Q45" i="14"/>
  <c r="P45" i="14"/>
  <c r="O45" i="14"/>
  <c r="M45" i="14"/>
  <c r="L45" i="14"/>
  <c r="K45" i="14"/>
  <c r="J45" i="14"/>
  <c r="I45" i="14"/>
  <c r="H45" i="14"/>
  <c r="G45" i="14"/>
  <c r="F45" i="14"/>
  <c r="E45" i="14"/>
  <c r="T44" i="14"/>
  <c r="U44" i="14" s="1"/>
  <c r="N44" i="14"/>
  <c r="T43" i="14"/>
  <c r="N43" i="14"/>
  <c r="T42" i="14"/>
  <c r="U42" i="14" s="1"/>
  <c r="N42" i="14"/>
  <c r="T41" i="14"/>
  <c r="N41" i="14"/>
  <c r="U40" i="14"/>
  <c r="T40" i="14"/>
  <c r="N40" i="14"/>
  <c r="T39" i="14"/>
  <c r="N39" i="14"/>
  <c r="T38" i="14"/>
  <c r="U38" i="14" s="1"/>
  <c r="N38" i="14"/>
  <c r="T37" i="14"/>
  <c r="N37" i="14"/>
  <c r="T36" i="14"/>
  <c r="N36" i="14"/>
  <c r="U36" i="14" s="1"/>
  <c r="T35" i="14"/>
  <c r="U35" i="14" s="1"/>
  <c r="N35" i="14"/>
  <c r="T46" i="13"/>
  <c r="S46" i="13"/>
  <c r="R46" i="13"/>
  <c r="Q46" i="13"/>
  <c r="P46" i="13"/>
  <c r="O46" i="13"/>
  <c r="M46" i="13"/>
  <c r="L46" i="13"/>
  <c r="K46" i="13"/>
  <c r="J46" i="13"/>
  <c r="I46" i="13"/>
  <c r="H46" i="13"/>
  <c r="G46" i="13"/>
  <c r="F46" i="13"/>
  <c r="E46" i="13"/>
  <c r="N45" i="13"/>
  <c r="N44" i="13"/>
  <c r="U44" i="13" s="1"/>
  <c r="N43" i="13"/>
  <c r="U43" i="13" s="1"/>
  <c r="N42" i="13"/>
  <c r="U42" i="13" s="1"/>
  <c r="N41" i="13"/>
  <c r="U41" i="13" s="1"/>
  <c r="U40" i="13"/>
  <c r="N39" i="13"/>
  <c r="U39" i="13" s="1"/>
  <c r="U38" i="13"/>
  <c r="N38" i="13"/>
  <c r="N37" i="13"/>
  <c r="U37" i="13" s="1"/>
  <c r="U36" i="13"/>
  <c r="N36" i="13"/>
  <c r="N35" i="13"/>
  <c r="S48" i="12"/>
  <c r="R48" i="12"/>
  <c r="Q48" i="12"/>
  <c r="P48" i="12"/>
  <c r="O48" i="12"/>
  <c r="M48" i="12"/>
  <c r="L48" i="12"/>
  <c r="K48" i="12"/>
  <c r="J48" i="12"/>
  <c r="I48" i="12"/>
  <c r="H48" i="12"/>
  <c r="G48" i="12"/>
  <c r="F48" i="12"/>
  <c r="E48" i="12"/>
  <c r="U47" i="12"/>
  <c r="T46" i="12"/>
  <c r="U46" i="12" s="1"/>
  <c r="N46" i="12"/>
  <c r="T45" i="12"/>
  <c r="U45" i="12" s="1"/>
  <c r="N45" i="12"/>
  <c r="T44" i="12"/>
  <c r="U44" i="12" s="1"/>
  <c r="N44" i="12"/>
  <c r="T43" i="12"/>
  <c r="N43" i="12"/>
  <c r="T42" i="12"/>
  <c r="U42" i="12" s="1"/>
  <c r="N42" i="12"/>
  <c r="T41" i="12"/>
  <c r="U41" i="12" s="1"/>
  <c r="N41" i="12"/>
  <c r="T40" i="12"/>
  <c r="N40" i="12"/>
  <c r="T39" i="12"/>
  <c r="U39" i="12" s="1"/>
  <c r="N39" i="12"/>
  <c r="T38" i="12"/>
  <c r="N38" i="12"/>
  <c r="U37" i="12"/>
  <c r="T37" i="12"/>
  <c r="N37" i="12"/>
  <c r="T36" i="12"/>
  <c r="N36" i="12"/>
  <c r="T35" i="12"/>
  <c r="U35" i="12" s="1"/>
  <c r="N35" i="12"/>
  <c r="S48" i="11"/>
  <c r="R48" i="11"/>
  <c r="Q48" i="11"/>
  <c r="P48" i="11"/>
  <c r="O48" i="11"/>
  <c r="M48" i="11"/>
  <c r="L48" i="11"/>
  <c r="K48" i="11"/>
  <c r="J48" i="11"/>
  <c r="K49" i="11" s="1"/>
  <c r="I48" i="11"/>
  <c r="H48" i="11"/>
  <c r="G48" i="11"/>
  <c r="F48" i="11"/>
  <c r="G49" i="11" s="1"/>
  <c r="E48" i="11"/>
  <c r="U46" i="11"/>
  <c r="T46" i="11"/>
  <c r="N46" i="11"/>
  <c r="T45" i="11"/>
  <c r="U45" i="11" s="1"/>
  <c r="N45" i="11"/>
  <c r="T43" i="11"/>
  <c r="U43" i="11" s="1"/>
  <c r="N43" i="11"/>
  <c r="T42" i="11"/>
  <c r="U42" i="11" s="1"/>
  <c r="N42" i="11"/>
  <c r="U41" i="11"/>
  <c r="T41" i="11"/>
  <c r="N41" i="11"/>
  <c r="T39" i="11"/>
  <c r="U39" i="11" s="1"/>
  <c r="N39" i="11"/>
  <c r="T38" i="11"/>
  <c r="N38" i="11"/>
  <c r="U38" i="11" s="1"/>
  <c r="T37" i="11"/>
  <c r="U37" i="11" s="1"/>
  <c r="N37" i="11"/>
  <c r="U36" i="11"/>
  <c r="T36" i="11"/>
  <c r="N36" i="11"/>
  <c r="T35" i="11"/>
  <c r="T48" i="11" s="1"/>
  <c r="U48" i="11" s="1"/>
  <c r="N35" i="11"/>
  <c r="N48" i="11" s="1"/>
  <c r="S46" i="10"/>
  <c r="R46" i="10"/>
  <c r="Q46" i="10"/>
  <c r="P46" i="10"/>
  <c r="O46" i="10"/>
  <c r="M46" i="10"/>
  <c r="L46" i="10"/>
  <c r="K46" i="10"/>
  <c r="J46" i="10"/>
  <c r="K47" i="10" s="1"/>
  <c r="I46" i="10"/>
  <c r="H46" i="10"/>
  <c r="G46" i="10"/>
  <c r="F46" i="10"/>
  <c r="G47" i="10" s="1"/>
  <c r="E46" i="10"/>
  <c r="U45" i="10"/>
  <c r="T44" i="10"/>
  <c r="U44" i="10" s="1"/>
  <c r="N44" i="10"/>
  <c r="U43" i="10"/>
  <c r="T43" i="10"/>
  <c r="N43" i="10"/>
  <c r="T42" i="10"/>
  <c r="U42" i="10" s="1"/>
  <c r="N42" i="10"/>
  <c r="T41" i="10"/>
  <c r="U41" i="10" s="1"/>
  <c r="N41" i="10"/>
  <c r="T40" i="10"/>
  <c r="U40" i="10" s="1"/>
  <c r="N40" i="10"/>
  <c r="U39" i="10"/>
  <c r="T39" i="10"/>
  <c r="N39" i="10"/>
  <c r="T38" i="10"/>
  <c r="U38" i="10" s="1"/>
  <c r="N38" i="10"/>
  <c r="T37" i="10"/>
  <c r="U37" i="10" s="1"/>
  <c r="N37" i="10"/>
  <c r="T36" i="10"/>
  <c r="U36" i="10" s="1"/>
  <c r="N36" i="10"/>
  <c r="U35" i="10"/>
  <c r="T35" i="10"/>
  <c r="N35" i="10"/>
  <c r="N46" i="10" s="1"/>
  <c r="T48" i="9"/>
  <c r="S48" i="9"/>
  <c r="R48" i="9"/>
  <c r="Q48" i="9"/>
  <c r="P48" i="9"/>
  <c r="O48" i="9"/>
  <c r="M48" i="9"/>
  <c r="L48" i="9"/>
  <c r="K48" i="9"/>
  <c r="J48" i="9"/>
  <c r="K49" i="9" s="1"/>
  <c r="I48" i="9"/>
  <c r="H48" i="9"/>
  <c r="G48" i="9"/>
  <c r="F48" i="9"/>
  <c r="G49" i="9" s="1"/>
  <c r="E48" i="9"/>
  <c r="U47" i="9"/>
  <c r="N46" i="9"/>
  <c r="U46" i="9" s="1"/>
  <c r="N45" i="9"/>
  <c r="U45" i="9" s="1"/>
  <c r="N44" i="9"/>
  <c r="U44" i="9" s="1"/>
  <c r="N43" i="9"/>
  <c r="U43" i="9" s="1"/>
  <c r="U42" i="9"/>
  <c r="N41" i="9"/>
  <c r="U41" i="9" s="1"/>
  <c r="U40" i="9"/>
  <c r="N40" i="9"/>
  <c r="U39" i="9"/>
  <c r="N38" i="9"/>
  <c r="U38" i="9" s="1"/>
  <c r="U37" i="9"/>
  <c r="N36" i="9"/>
  <c r="U36" i="9" s="1"/>
  <c r="U35" i="9"/>
  <c r="N35" i="9"/>
  <c r="N48" i="9" s="1"/>
  <c r="S47" i="8"/>
  <c r="R47" i="8"/>
  <c r="Q47" i="8"/>
  <c r="P47" i="8"/>
  <c r="O47" i="8"/>
  <c r="M47" i="8"/>
  <c r="L47" i="8"/>
  <c r="K47" i="8"/>
  <c r="J47" i="8"/>
  <c r="K48" i="8" s="1"/>
  <c r="I47" i="8"/>
  <c r="H47" i="8"/>
  <c r="G47" i="8"/>
  <c r="F47" i="8"/>
  <c r="G48" i="8" s="1"/>
  <c r="E47" i="8"/>
  <c r="U46" i="8"/>
  <c r="T46" i="8"/>
  <c r="N46" i="8"/>
  <c r="T45" i="8"/>
  <c r="U45" i="8" s="1"/>
  <c r="N45" i="8"/>
  <c r="T44" i="8"/>
  <c r="U44" i="8" s="1"/>
  <c r="N44" i="8"/>
  <c r="T43" i="8"/>
  <c r="U43" i="8" s="1"/>
  <c r="N43" i="8"/>
  <c r="U42" i="8"/>
  <c r="T42" i="8"/>
  <c r="N42" i="8"/>
  <c r="T41" i="8"/>
  <c r="U41" i="8" s="1"/>
  <c r="N41" i="8"/>
  <c r="T40" i="8"/>
  <c r="U40" i="8" s="1"/>
  <c r="N40" i="8"/>
  <c r="T39" i="8"/>
  <c r="U39" i="8" s="1"/>
  <c r="N39" i="8"/>
  <c r="U38" i="8"/>
  <c r="T38" i="8"/>
  <c r="N38" i="8"/>
  <c r="T37" i="8"/>
  <c r="U37" i="8" s="1"/>
  <c r="N37" i="8"/>
  <c r="T36" i="8"/>
  <c r="U36" i="8" s="1"/>
  <c r="N36" i="8"/>
  <c r="T35" i="8"/>
  <c r="U35" i="8" s="1"/>
  <c r="N35" i="8"/>
  <c r="N47" i="8" s="1"/>
  <c r="T46" i="7"/>
  <c r="S46" i="7"/>
  <c r="R46" i="7"/>
  <c r="Q46" i="7"/>
  <c r="P46" i="7"/>
  <c r="O46" i="7"/>
  <c r="M46" i="7"/>
  <c r="L46" i="7"/>
  <c r="K46" i="7"/>
  <c r="J46" i="7"/>
  <c r="K47" i="7" s="1"/>
  <c r="I46" i="7"/>
  <c r="H46" i="7"/>
  <c r="G46" i="7"/>
  <c r="F46" i="7"/>
  <c r="G47" i="7" s="1"/>
  <c r="E46" i="7"/>
  <c r="U45" i="7"/>
  <c r="N44" i="7"/>
  <c r="U44" i="7" s="1"/>
  <c r="N43" i="7"/>
  <c r="U43" i="7" s="1"/>
  <c r="N42" i="7"/>
  <c r="U42" i="7" s="1"/>
  <c r="N41" i="7"/>
  <c r="U41" i="7" s="1"/>
  <c r="U40" i="7"/>
  <c r="U39" i="7"/>
  <c r="N39" i="7"/>
  <c r="U38" i="7"/>
  <c r="N38" i="7"/>
  <c r="U37" i="7"/>
  <c r="N37" i="7"/>
  <c r="U36" i="7"/>
  <c r="N36" i="7"/>
  <c r="N46" i="7" s="1"/>
  <c r="U35" i="7"/>
  <c r="T48" i="6"/>
  <c r="S48" i="6"/>
  <c r="R48" i="6"/>
  <c r="Q48" i="6"/>
  <c r="P48" i="6"/>
  <c r="O48" i="6"/>
  <c r="M48" i="6"/>
  <c r="L48" i="6"/>
  <c r="K48" i="6"/>
  <c r="J48" i="6"/>
  <c r="K49" i="6" s="1"/>
  <c r="I48" i="6"/>
  <c r="H48" i="6"/>
  <c r="G48" i="6"/>
  <c r="F48" i="6"/>
  <c r="G49" i="6" s="1"/>
  <c r="E48" i="6"/>
  <c r="U47" i="6"/>
  <c r="U46" i="6"/>
  <c r="N45" i="6"/>
  <c r="U45" i="6" s="1"/>
  <c r="N44" i="6"/>
  <c r="U44" i="6" s="1"/>
  <c r="N43" i="6"/>
  <c r="U43" i="6" s="1"/>
  <c r="U42" i="6"/>
  <c r="N41" i="6"/>
  <c r="U41" i="6" s="1"/>
  <c r="U40" i="6"/>
  <c r="U39" i="6"/>
  <c r="N38" i="6"/>
  <c r="U38" i="6" s="1"/>
  <c r="U37" i="6"/>
  <c r="N36" i="6"/>
  <c r="U36" i="6" s="1"/>
  <c r="N35" i="6"/>
  <c r="N48" i="6" s="1"/>
  <c r="S47" i="5"/>
  <c r="R47" i="5"/>
  <c r="Q47" i="5"/>
  <c r="P47" i="5"/>
  <c r="O47" i="5"/>
  <c r="M47" i="5"/>
  <c r="L47" i="5"/>
  <c r="K47" i="5"/>
  <c r="J47" i="5"/>
  <c r="K48" i="5" s="1"/>
  <c r="I47" i="5"/>
  <c r="H47" i="5"/>
  <c r="G47" i="5"/>
  <c r="F47" i="5"/>
  <c r="G48" i="5" s="1"/>
  <c r="E47" i="5"/>
  <c r="U46" i="5"/>
  <c r="N45" i="5"/>
  <c r="U45" i="5" s="1"/>
  <c r="T44" i="5"/>
  <c r="T47" i="5" s="1"/>
  <c r="N44" i="5"/>
  <c r="U43" i="5"/>
  <c r="N43" i="5"/>
  <c r="U42" i="5"/>
  <c r="N42" i="5"/>
  <c r="U41" i="5"/>
  <c r="N41" i="5"/>
  <c r="U40" i="5"/>
  <c r="N40" i="5"/>
  <c r="U39" i="5"/>
  <c r="N39" i="5"/>
  <c r="U38" i="5"/>
  <c r="T38" i="5"/>
  <c r="N38" i="5"/>
  <c r="N37" i="5"/>
  <c r="U37" i="5" s="1"/>
  <c r="N36" i="5"/>
  <c r="U36" i="5" s="1"/>
  <c r="U35" i="5"/>
  <c r="T48" i="4"/>
  <c r="S48" i="4"/>
  <c r="R48" i="4"/>
  <c r="Q48" i="4"/>
  <c r="P48" i="4"/>
  <c r="O48" i="4"/>
  <c r="M48" i="4"/>
  <c r="L48" i="4"/>
  <c r="K48" i="4"/>
  <c r="J48" i="4"/>
  <c r="K49" i="4" s="1"/>
  <c r="I48" i="4"/>
  <c r="H48" i="4"/>
  <c r="G48" i="4"/>
  <c r="F48" i="4"/>
  <c r="G49" i="4" s="1"/>
  <c r="E48" i="4"/>
  <c r="U47" i="4"/>
  <c r="U46" i="4"/>
  <c r="N45" i="4"/>
  <c r="U45" i="4" s="1"/>
  <c r="N44" i="4"/>
  <c r="U44" i="4" s="1"/>
  <c r="N43" i="4"/>
  <c r="U43" i="4" s="1"/>
  <c r="U42" i="4"/>
  <c r="N41" i="4"/>
  <c r="U41" i="4" s="1"/>
  <c r="N40" i="4"/>
  <c r="U40" i="4" s="1"/>
  <c r="U39" i="4"/>
  <c r="N38" i="4"/>
  <c r="U38" i="4" s="1"/>
  <c r="U37" i="4"/>
  <c r="N36" i="4"/>
  <c r="U36" i="4" s="1"/>
  <c r="N35" i="4"/>
  <c r="S47" i="3"/>
  <c r="R47" i="3"/>
  <c r="Q47" i="3"/>
  <c r="P47" i="3"/>
  <c r="O47" i="3"/>
  <c r="M47" i="3"/>
  <c r="L47" i="3"/>
  <c r="K47" i="3"/>
  <c r="J47" i="3"/>
  <c r="I47" i="3"/>
  <c r="H47" i="3"/>
  <c r="G47" i="3"/>
  <c r="F47" i="3"/>
  <c r="G48" i="3" s="1"/>
  <c r="E47" i="3"/>
  <c r="U46" i="3"/>
  <c r="T45" i="3"/>
  <c r="U45" i="3" s="1"/>
  <c r="N45" i="3"/>
  <c r="T44" i="3"/>
  <c r="T47" i="3" s="1"/>
  <c r="N44" i="3"/>
  <c r="N43" i="3"/>
  <c r="U43" i="3" s="1"/>
  <c r="N42" i="3"/>
  <c r="U42" i="3" s="1"/>
  <c r="U41" i="3"/>
  <c r="U40" i="3"/>
  <c r="N40" i="3"/>
  <c r="N39" i="3"/>
  <c r="U39" i="3" s="1"/>
  <c r="U37" i="3"/>
  <c r="N37" i="3"/>
  <c r="N36" i="3"/>
  <c r="U36" i="3" s="1"/>
  <c r="N35" i="3"/>
  <c r="N47" i="3" s="1"/>
  <c r="S48" i="2"/>
  <c r="R48" i="2"/>
  <c r="Q48" i="2"/>
  <c r="P48" i="2"/>
  <c r="O48" i="2"/>
  <c r="M48" i="2"/>
  <c r="L48" i="2"/>
  <c r="K48" i="2"/>
  <c r="J48" i="2"/>
  <c r="K49" i="2" s="1"/>
  <c r="I48" i="2"/>
  <c r="H48" i="2"/>
  <c r="G48" i="2"/>
  <c r="F48" i="2"/>
  <c r="G49" i="2" s="1"/>
  <c r="E48" i="2"/>
  <c r="U47" i="2"/>
  <c r="T46" i="2"/>
  <c r="U46" i="2" s="1"/>
  <c r="N46" i="2"/>
  <c r="U45" i="2"/>
  <c r="T45" i="2"/>
  <c r="N45" i="2"/>
  <c r="T44" i="2"/>
  <c r="U44" i="2" s="1"/>
  <c r="N44" i="2"/>
  <c r="T43" i="2"/>
  <c r="N43" i="2"/>
  <c r="U43" i="2" s="1"/>
  <c r="T42" i="2"/>
  <c r="U42" i="2" s="1"/>
  <c r="N42" i="2"/>
  <c r="U41" i="2"/>
  <c r="T41" i="2"/>
  <c r="N41" i="2"/>
  <c r="T40" i="2"/>
  <c r="U40" i="2" s="1"/>
  <c r="N40" i="2"/>
  <c r="T39" i="2"/>
  <c r="N39" i="2"/>
  <c r="U39" i="2" s="1"/>
  <c r="T38" i="2"/>
  <c r="U38" i="2" s="1"/>
  <c r="N38" i="2"/>
  <c r="U37" i="2"/>
  <c r="T37" i="2"/>
  <c r="N37" i="2"/>
  <c r="T36" i="2"/>
  <c r="U36" i="2" s="1"/>
  <c r="N36" i="2"/>
  <c r="T35" i="2"/>
  <c r="N35" i="2"/>
  <c r="N48" i="2" s="1"/>
  <c r="S48" i="1"/>
  <c r="R48" i="1"/>
  <c r="Q48" i="1"/>
  <c r="P48" i="1"/>
  <c r="O48" i="1"/>
  <c r="M48" i="1"/>
  <c r="L48" i="1"/>
  <c r="K48" i="1"/>
  <c r="J48" i="1"/>
  <c r="K49" i="1" s="1"/>
  <c r="I48" i="1"/>
  <c r="H48" i="1"/>
  <c r="G48" i="1"/>
  <c r="F48" i="1"/>
  <c r="G49" i="1" s="1"/>
  <c r="E48" i="1"/>
  <c r="U47" i="1"/>
  <c r="T46" i="1"/>
  <c r="N46" i="1"/>
  <c r="U46" i="1" s="1"/>
  <c r="U45" i="1"/>
  <c r="T45" i="1"/>
  <c r="N45" i="1"/>
  <c r="T44" i="1"/>
  <c r="U44" i="1" s="1"/>
  <c r="N44" i="1"/>
  <c r="T43" i="1"/>
  <c r="U43" i="1" s="1"/>
  <c r="N43" i="1"/>
  <c r="T42" i="1"/>
  <c r="N42" i="1"/>
  <c r="U42" i="1" s="1"/>
  <c r="U41" i="1"/>
  <c r="T41" i="1"/>
  <c r="N41" i="1"/>
  <c r="T40" i="1"/>
  <c r="U40" i="1" s="1"/>
  <c r="N40" i="1"/>
  <c r="T39" i="1"/>
  <c r="U39" i="1" s="1"/>
  <c r="N39" i="1"/>
  <c r="T38" i="1"/>
  <c r="N38" i="1"/>
  <c r="U38" i="1" s="1"/>
  <c r="U37" i="1"/>
  <c r="T37" i="1"/>
  <c r="N37" i="1"/>
  <c r="T36" i="1"/>
  <c r="T48" i="1" s="1"/>
  <c r="U48" i="1" s="1"/>
  <c r="N36" i="1"/>
  <c r="T35" i="1"/>
  <c r="U35" i="1" s="1"/>
  <c r="N35" i="1"/>
  <c r="N48" i="1" s="1"/>
  <c r="U41" i="35" l="1"/>
  <c r="U36" i="35"/>
  <c r="U45" i="35"/>
  <c r="U35" i="35"/>
  <c r="G48" i="35"/>
  <c r="K48" i="35"/>
  <c r="T47" i="35"/>
  <c r="N47" i="35"/>
  <c r="U36" i="34"/>
  <c r="N46" i="34"/>
  <c r="U35" i="34"/>
  <c r="U38" i="34"/>
  <c r="G47" i="34"/>
  <c r="K47" i="34"/>
  <c r="T46" i="34"/>
  <c r="U46" i="34" s="1"/>
  <c r="N48" i="33"/>
  <c r="U37" i="33"/>
  <c r="T48" i="33"/>
  <c r="U48" i="33" s="1"/>
  <c r="G49" i="33"/>
  <c r="K49" i="33"/>
  <c r="U44" i="33"/>
  <c r="U35" i="32"/>
  <c r="U40" i="32"/>
  <c r="U44" i="32"/>
  <c r="U39" i="32"/>
  <c r="G47" i="32"/>
  <c r="K47" i="32"/>
  <c r="T46" i="32"/>
  <c r="U46" i="32" s="1"/>
  <c r="T47" i="30"/>
  <c r="U37" i="30"/>
  <c r="G48" i="30"/>
  <c r="K48" i="30"/>
  <c r="U47" i="30"/>
  <c r="U39" i="30"/>
  <c r="U35" i="30"/>
  <c r="U39" i="29"/>
  <c r="U41" i="29"/>
  <c r="U40" i="29"/>
  <c r="U43" i="29"/>
  <c r="U45" i="29"/>
  <c r="N47" i="29"/>
  <c r="G48" i="29"/>
  <c r="K48" i="29"/>
  <c r="T47" i="29"/>
  <c r="N47" i="28"/>
  <c r="U47" i="28" s="1"/>
  <c r="N48" i="27"/>
  <c r="U36" i="27"/>
  <c r="U38" i="27"/>
  <c r="U37" i="27"/>
  <c r="U44" i="27"/>
  <c r="G49" i="27"/>
  <c r="K49" i="27"/>
  <c r="T48" i="27"/>
  <c r="U48" i="27" s="1"/>
  <c r="U46" i="26"/>
  <c r="U35" i="26"/>
  <c r="T47" i="25"/>
  <c r="U47" i="25" s="1"/>
  <c r="U40" i="24"/>
  <c r="N48" i="24"/>
  <c r="U39" i="24"/>
  <c r="U45" i="24"/>
  <c r="G49" i="24"/>
  <c r="K49" i="24"/>
  <c r="T48" i="24"/>
  <c r="U48" i="24" s="1"/>
  <c r="U35" i="24"/>
  <c r="N46" i="23"/>
  <c r="U46" i="23"/>
  <c r="U35" i="23"/>
  <c r="G46" i="22"/>
  <c r="K46" i="22"/>
  <c r="U45" i="22"/>
  <c r="U36" i="22"/>
  <c r="T46" i="21"/>
  <c r="U46" i="21" s="1"/>
  <c r="U38" i="20"/>
  <c r="U35" i="20"/>
  <c r="U42" i="20"/>
  <c r="U44" i="20"/>
  <c r="N46" i="20"/>
  <c r="U40" i="20"/>
  <c r="G47" i="20"/>
  <c r="K47" i="20"/>
  <c r="T46" i="20"/>
  <c r="U46" i="20" s="1"/>
  <c r="U46" i="19"/>
  <c r="U37" i="19"/>
  <c r="U48" i="18"/>
  <c r="N45" i="17"/>
  <c r="T45" i="17"/>
  <c r="U45" i="17"/>
  <c r="N45" i="16"/>
  <c r="U45" i="16" s="1"/>
  <c r="T45" i="15"/>
  <c r="U45" i="15" s="1"/>
  <c r="U39" i="14"/>
  <c r="U41" i="14"/>
  <c r="U43" i="14"/>
  <c r="U37" i="14"/>
  <c r="N45" i="14"/>
  <c r="G46" i="14"/>
  <c r="K46" i="14"/>
  <c r="T45" i="14"/>
  <c r="U45" i="14" s="1"/>
  <c r="N46" i="13"/>
  <c r="U35" i="13"/>
  <c r="G47" i="13"/>
  <c r="K47" i="13"/>
  <c r="U46" i="13"/>
  <c r="U36" i="12"/>
  <c r="U43" i="12"/>
  <c r="N48" i="12"/>
  <c r="U38" i="12"/>
  <c r="U40" i="12"/>
  <c r="G49" i="12"/>
  <c r="K49" i="12"/>
  <c r="T48" i="12"/>
  <c r="U48" i="12" s="1"/>
  <c r="U35" i="11"/>
  <c r="T46" i="10"/>
  <c r="U46" i="10" s="1"/>
  <c r="U48" i="9"/>
  <c r="T47" i="8"/>
  <c r="U47" i="8" s="1"/>
  <c r="U46" i="7"/>
  <c r="U48" i="6"/>
  <c r="U35" i="6"/>
  <c r="U44" i="5"/>
  <c r="N47" i="5"/>
  <c r="U47" i="5" s="1"/>
  <c r="N48" i="4"/>
  <c r="U48" i="4"/>
  <c r="U35" i="4"/>
  <c r="U35" i="3"/>
  <c r="U44" i="3"/>
  <c r="K48" i="3"/>
  <c r="U47" i="3"/>
  <c r="T48" i="2"/>
  <c r="U48" i="2" s="1"/>
  <c r="U35" i="2"/>
  <c r="U36" i="1"/>
  <c r="U47" i="35" l="1"/>
  <c r="U47" i="29"/>
  <c r="N23" i="33" l="1"/>
  <c r="U23" i="33" s="1"/>
  <c r="U16" i="33"/>
  <c r="U23" i="32"/>
  <c r="T16" i="31"/>
  <c r="N16" i="31"/>
  <c r="T14" i="31"/>
  <c r="N14" i="31"/>
  <c r="U14" i="9"/>
  <c r="T14" i="8"/>
  <c r="U14" i="8" s="1"/>
  <c r="N14" i="8"/>
  <c r="U23" i="1"/>
  <c r="U22" i="1"/>
  <c r="T25" i="28"/>
  <c r="S25" i="28"/>
  <c r="R25" i="28"/>
  <c r="Q25" i="28"/>
  <c r="P25" i="28"/>
  <c r="O25" i="28"/>
  <c r="M25" i="28"/>
  <c r="L25" i="28"/>
  <c r="K25" i="28"/>
  <c r="J25" i="28"/>
  <c r="K26" i="28" s="1"/>
  <c r="I25" i="28"/>
  <c r="H25" i="28"/>
  <c r="G25" i="28"/>
  <c r="F25" i="28"/>
  <c r="G26" i="28" s="1"/>
  <c r="E25" i="28"/>
  <c r="U24" i="28"/>
  <c r="U23" i="28"/>
  <c r="N22" i="28"/>
  <c r="U22" i="28" s="1"/>
  <c r="N21" i="28"/>
  <c r="U21" i="28" s="1"/>
  <c r="N20" i="28"/>
  <c r="U20" i="28" s="1"/>
  <c r="N19" i="28"/>
  <c r="U19" i="28" s="1"/>
  <c r="N18" i="28"/>
  <c r="U18" i="28" s="1"/>
  <c r="N17" i="28"/>
  <c r="U17" i="28" s="1"/>
  <c r="U16" i="28"/>
  <c r="N15" i="28"/>
  <c r="U15" i="28" s="1"/>
  <c r="N14" i="28"/>
  <c r="U14" i="28" s="1"/>
  <c r="N13" i="28"/>
  <c r="N25" i="28" s="1"/>
  <c r="U14" i="31" l="1"/>
  <c r="U25" i="28"/>
  <c r="U13" i="28"/>
  <c r="T24" i="6" l="1"/>
  <c r="S24" i="6"/>
  <c r="R24" i="6"/>
  <c r="Q24" i="6"/>
  <c r="P24" i="6"/>
  <c r="O24" i="6"/>
  <c r="M24" i="6"/>
  <c r="L24" i="6"/>
  <c r="K24" i="6"/>
  <c r="J24" i="6"/>
  <c r="K25" i="6" s="1"/>
  <c r="I24" i="6"/>
  <c r="H24" i="6"/>
  <c r="G24" i="6"/>
  <c r="F24" i="6"/>
  <c r="G25" i="6" s="1"/>
  <c r="E24" i="6"/>
  <c r="U23" i="6"/>
  <c r="N22" i="6"/>
  <c r="U22" i="6" s="1"/>
  <c r="N21" i="6"/>
  <c r="U21" i="6" s="1"/>
  <c r="U20" i="6"/>
  <c r="N19" i="6"/>
  <c r="U19" i="6" s="1"/>
  <c r="N18" i="6"/>
  <c r="U18" i="6" s="1"/>
  <c r="N17" i="6"/>
  <c r="U17" i="6" s="1"/>
  <c r="U16" i="6"/>
  <c r="N15" i="6"/>
  <c r="U15" i="6" s="1"/>
  <c r="N13" i="6"/>
  <c r="U13" i="6" s="1"/>
  <c r="T24" i="4"/>
  <c r="S24" i="4"/>
  <c r="R24" i="4"/>
  <c r="Q24" i="4"/>
  <c r="P24" i="4"/>
  <c r="O24" i="4"/>
  <c r="M24" i="4"/>
  <c r="L24" i="4"/>
  <c r="K24" i="4"/>
  <c r="J24" i="4"/>
  <c r="K25" i="4" s="1"/>
  <c r="I24" i="4"/>
  <c r="H24" i="4"/>
  <c r="G24" i="4"/>
  <c r="F24" i="4"/>
  <c r="G25" i="4" s="1"/>
  <c r="E24" i="4"/>
  <c r="U23" i="4"/>
  <c r="N22" i="4"/>
  <c r="U22" i="4" s="1"/>
  <c r="N21" i="4"/>
  <c r="U21" i="4" s="1"/>
  <c r="N20" i="4"/>
  <c r="U20" i="4" s="1"/>
  <c r="N19" i="4"/>
  <c r="U19" i="4" s="1"/>
  <c r="N18" i="4"/>
  <c r="U18" i="4" s="1"/>
  <c r="N17" i="4"/>
  <c r="U17" i="4" s="1"/>
  <c r="N16" i="4"/>
  <c r="U16" i="4" s="1"/>
  <c r="N15" i="4"/>
  <c r="U15" i="4" s="1"/>
  <c r="N14" i="4"/>
  <c r="U14" i="4" s="1"/>
  <c r="N13" i="4"/>
  <c r="S26" i="1"/>
  <c r="R26" i="1"/>
  <c r="Q26" i="1"/>
  <c r="P26" i="1"/>
  <c r="O26" i="1"/>
  <c r="M26" i="1"/>
  <c r="L26" i="1"/>
  <c r="K26" i="1"/>
  <c r="J26" i="1"/>
  <c r="I26" i="1"/>
  <c r="H26" i="1"/>
  <c r="G26" i="1"/>
  <c r="F26" i="1"/>
  <c r="E26" i="1"/>
  <c r="U25" i="1"/>
  <c r="T25" i="1"/>
  <c r="T24" i="1"/>
  <c r="N24" i="1"/>
  <c r="T21" i="1"/>
  <c r="N21" i="1"/>
  <c r="N20" i="1"/>
  <c r="U20" i="1" s="1"/>
  <c r="T19" i="1"/>
  <c r="N19" i="1"/>
  <c r="T18" i="1"/>
  <c r="N18" i="1"/>
  <c r="T17" i="1"/>
  <c r="N17" i="1"/>
  <c r="T16" i="1"/>
  <c r="N16" i="1"/>
  <c r="T14" i="1"/>
  <c r="N14" i="1"/>
  <c r="T13" i="1"/>
  <c r="N13" i="1"/>
  <c r="N24" i="4" l="1"/>
  <c r="U24" i="4" s="1"/>
  <c r="U13" i="4"/>
  <c r="U24" i="1"/>
  <c r="N26" i="1"/>
  <c r="U13" i="1"/>
  <c r="U16" i="1"/>
  <c r="U14" i="1"/>
  <c r="N24" i="6"/>
  <c r="U24" i="6" s="1"/>
  <c r="U19" i="1"/>
  <c r="U21" i="1"/>
  <c r="U17" i="1"/>
  <c r="U18" i="1"/>
  <c r="G27" i="1"/>
  <c r="K27" i="1"/>
  <c r="T26" i="1"/>
  <c r="U26" i="1" s="1"/>
  <c r="T24" i="23" l="1"/>
  <c r="S24" i="23"/>
  <c r="R24" i="23"/>
  <c r="Q24" i="23"/>
  <c r="P24" i="23"/>
  <c r="O24" i="23"/>
  <c r="M24" i="23"/>
  <c r="L24" i="23"/>
  <c r="K24" i="23"/>
  <c r="J24" i="23"/>
  <c r="K25" i="23" s="1"/>
  <c r="I24" i="23"/>
  <c r="H24" i="23"/>
  <c r="G24" i="23"/>
  <c r="F24" i="23"/>
  <c r="G25" i="23" s="1"/>
  <c r="E24" i="23"/>
  <c r="U23" i="23"/>
  <c r="N22" i="23"/>
  <c r="U22" i="23" s="1"/>
  <c r="N21" i="23"/>
  <c r="U21" i="23" s="1"/>
  <c r="U20" i="23"/>
  <c r="N19" i="23"/>
  <c r="U19" i="23" s="1"/>
  <c r="N18" i="23"/>
  <c r="U18" i="23" s="1"/>
  <c r="N17" i="23"/>
  <c r="U17" i="23" s="1"/>
  <c r="N15" i="23"/>
  <c r="U15" i="23" s="1"/>
  <c r="N14" i="23"/>
  <c r="U14" i="23" s="1"/>
  <c r="N13" i="23"/>
  <c r="U19" i="25"/>
  <c r="S24" i="35"/>
  <c r="R24" i="35"/>
  <c r="Q24" i="35"/>
  <c r="P24" i="35"/>
  <c r="O24" i="35"/>
  <c r="M24" i="35"/>
  <c r="L24" i="35"/>
  <c r="K24" i="35"/>
  <c r="J24" i="35"/>
  <c r="I24" i="35"/>
  <c r="H24" i="35"/>
  <c r="G24" i="35"/>
  <c r="F24" i="35"/>
  <c r="E24" i="35"/>
  <c r="T22" i="35"/>
  <c r="N22" i="35"/>
  <c r="T20" i="35"/>
  <c r="N20" i="35"/>
  <c r="T19" i="35"/>
  <c r="N19" i="35"/>
  <c r="T18" i="35"/>
  <c r="N18" i="35"/>
  <c r="T17" i="35"/>
  <c r="N17" i="35"/>
  <c r="T15" i="35"/>
  <c r="N15" i="35"/>
  <c r="T14" i="35"/>
  <c r="N14" i="35"/>
  <c r="T13" i="35"/>
  <c r="N13" i="35"/>
  <c r="T25" i="34"/>
  <c r="S25" i="34"/>
  <c r="R25" i="34"/>
  <c r="Q25" i="34"/>
  <c r="P25" i="34"/>
  <c r="O25" i="34"/>
  <c r="M25" i="34"/>
  <c r="L25" i="34"/>
  <c r="K25" i="34"/>
  <c r="J25" i="34"/>
  <c r="K26" i="34" s="1"/>
  <c r="I25" i="34"/>
  <c r="H25" i="34"/>
  <c r="G25" i="34"/>
  <c r="F25" i="34"/>
  <c r="G26" i="34" s="1"/>
  <c r="E25" i="34"/>
  <c r="U24" i="34"/>
  <c r="N22" i="34"/>
  <c r="U22" i="34" s="1"/>
  <c r="U21" i="34"/>
  <c r="N20" i="34"/>
  <c r="U20" i="34" s="1"/>
  <c r="N19" i="34"/>
  <c r="U19" i="34" s="1"/>
  <c r="N18" i="34"/>
  <c r="U18" i="34" s="1"/>
  <c r="N17" i="34"/>
  <c r="U17" i="34" s="1"/>
  <c r="N15" i="34"/>
  <c r="U15" i="34" s="1"/>
  <c r="N14" i="34"/>
  <c r="U14" i="34" s="1"/>
  <c r="N13" i="34"/>
  <c r="S25" i="33"/>
  <c r="R25" i="33"/>
  <c r="Q25" i="33"/>
  <c r="P25" i="33"/>
  <c r="O25" i="33"/>
  <c r="M25" i="33"/>
  <c r="L25" i="33"/>
  <c r="K25" i="33"/>
  <c r="J25" i="33"/>
  <c r="I25" i="33"/>
  <c r="H25" i="33"/>
  <c r="G25" i="33"/>
  <c r="F25" i="33"/>
  <c r="E25" i="33"/>
  <c r="U24" i="33"/>
  <c r="N22" i="33"/>
  <c r="U22" i="33" s="1"/>
  <c r="T21" i="33"/>
  <c r="N21" i="33"/>
  <c r="N20" i="33"/>
  <c r="U20" i="33" s="1"/>
  <c r="T19" i="33"/>
  <c r="N19" i="33"/>
  <c r="T18" i="33"/>
  <c r="N18" i="33"/>
  <c r="T17" i="33"/>
  <c r="N17" i="33"/>
  <c r="T15" i="33"/>
  <c r="N15" i="33"/>
  <c r="N14" i="33"/>
  <c r="N13" i="33"/>
  <c r="U13" i="33" s="1"/>
  <c r="S24" i="32"/>
  <c r="R24" i="32"/>
  <c r="Q24" i="32"/>
  <c r="P24" i="32"/>
  <c r="O24" i="32"/>
  <c r="M24" i="32"/>
  <c r="L24" i="32"/>
  <c r="K24" i="32"/>
  <c r="J24" i="32"/>
  <c r="K25" i="32" s="1"/>
  <c r="I24" i="32"/>
  <c r="H24" i="32"/>
  <c r="G24" i="32"/>
  <c r="F24" i="32"/>
  <c r="G25" i="32" s="1"/>
  <c r="E24" i="32"/>
  <c r="T22" i="32"/>
  <c r="N22" i="32"/>
  <c r="T21" i="32"/>
  <c r="N21" i="32"/>
  <c r="T20" i="32"/>
  <c r="N20" i="32"/>
  <c r="T19" i="32"/>
  <c r="N19" i="32"/>
  <c r="T18" i="32"/>
  <c r="N18" i="32"/>
  <c r="T17" i="32"/>
  <c r="N17" i="32"/>
  <c r="T15" i="32"/>
  <c r="N15" i="32"/>
  <c r="T14" i="32"/>
  <c r="N14" i="32"/>
  <c r="T13" i="32"/>
  <c r="N13" i="32"/>
  <c r="S24" i="31"/>
  <c r="R24" i="31"/>
  <c r="Q24" i="31"/>
  <c r="P24" i="31"/>
  <c r="O24" i="31"/>
  <c r="M24" i="31"/>
  <c r="L24" i="31"/>
  <c r="K24" i="31"/>
  <c r="J24" i="31"/>
  <c r="K25" i="31" s="1"/>
  <c r="I24" i="31"/>
  <c r="H24" i="31"/>
  <c r="G24" i="31"/>
  <c r="F24" i="31"/>
  <c r="G25" i="31" s="1"/>
  <c r="E24" i="31"/>
  <c r="T23" i="31"/>
  <c r="N23" i="31"/>
  <c r="T22" i="31"/>
  <c r="N22" i="31"/>
  <c r="T21" i="31"/>
  <c r="N21" i="31"/>
  <c r="T20" i="31"/>
  <c r="N20" i="31"/>
  <c r="T18" i="31"/>
  <c r="N18" i="31"/>
  <c r="T17" i="31"/>
  <c r="N17" i="31"/>
  <c r="T15" i="31"/>
  <c r="N15" i="31"/>
  <c r="T13" i="31"/>
  <c r="N13" i="31"/>
  <c r="S46" i="31"/>
  <c r="R46" i="31"/>
  <c r="Q46" i="31"/>
  <c r="P46" i="31"/>
  <c r="O46" i="31"/>
  <c r="M46" i="31"/>
  <c r="L46" i="31"/>
  <c r="K46" i="31"/>
  <c r="J46" i="31"/>
  <c r="I46" i="31"/>
  <c r="H46" i="31"/>
  <c r="G46" i="31"/>
  <c r="F46" i="31"/>
  <c r="E46" i="31"/>
  <c r="T45" i="31"/>
  <c r="N45" i="31"/>
  <c r="T44" i="31"/>
  <c r="N44" i="31"/>
  <c r="T43" i="31"/>
  <c r="N43" i="31"/>
  <c r="T42" i="31"/>
  <c r="N42" i="31"/>
  <c r="T41" i="31"/>
  <c r="N41" i="31"/>
  <c r="T40" i="31"/>
  <c r="N40" i="31"/>
  <c r="T39" i="31"/>
  <c r="N39" i="31"/>
  <c r="T37" i="31"/>
  <c r="N37" i="31"/>
  <c r="T36" i="31"/>
  <c r="N36" i="31"/>
  <c r="T35" i="31"/>
  <c r="N35" i="31"/>
  <c r="S25" i="30"/>
  <c r="R25" i="30"/>
  <c r="Q25" i="30"/>
  <c r="P25" i="30"/>
  <c r="O25" i="30"/>
  <c r="M25" i="30"/>
  <c r="L25" i="30"/>
  <c r="K25" i="30"/>
  <c r="J25" i="30"/>
  <c r="K26" i="30" s="1"/>
  <c r="I25" i="30"/>
  <c r="H25" i="30"/>
  <c r="G25" i="30"/>
  <c r="F25" i="30"/>
  <c r="G26" i="30" s="1"/>
  <c r="E25" i="30"/>
  <c r="U24" i="30"/>
  <c r="U23" i="30"/>
  <c r="T22" i="30"/>
  <c r="U22" i="30" s="1"/>
  <c r="N22" i="30"/>
  <c r="T21" i="30"/>
  <c r="N21" i="30"/>
  <c r="U21" i="30" s="1"/>
  <c r="U20" i="30"/>
  <c r="T20" i="30"/>
  <c r="N20" i="30"/>
  <c r="T19" i="30"/>
  <c r="N19" i="30"/>
  <c r="T18" i="30"/>
  <c r="N18" i="30"/>
  <c r="T17" i="30"/>
  <c r="N17" i="30"/>
  <c r="T16" i="30"/>
  <c r="N16" i="30"/>
  <c r="U16" i="30" s="1"/>
  <c r="T15" i="30"/>
  <c r="U15" i="30" s="1"/>
  <c r="N15" i="30"/>
  <c r="T14" i="30"/>
  <c r="N14" i="30"/>
  <c r="T13" i="30"/>
  <c r="N13" i="30"/>
  <c r="S24" i="29"/>
  <c r="R24" i="29"/>
  <c r="Q24" i="29"/>
  <c r="P24" i="29"/>
  <c r="O24" i="29"/>
  <c r="M24" i="29"/>
  <c r="L24" i="29"/>
  <c r="K24" i="29"/>
  <c r="J24" i="29"/>
  <c r="I24" i="29"/>
  <c r="H24" i="29"/>
  <c r="G24" i="29"/>
  <c r="F24" i="29"/>
  <c r="E24" i="29"/>
  <c r="U23" i="29"/>
  <c r="T22" i="29"/>
  <c r="N22" i="29"/>
  <c r="U21" i="29"/>
  <c r="T20" i="29"/>
  <c r="N20" i="29"/>
  <c r="T19" i="29"/>
  <c r="N19" i="29"/>
  <c r="T18" i="29"/>
  <c r="N18" i="29"/>
  <c r="T17" i="29"/>
  <c r="N17" i="29"/>
  <c r="U16" i="29"/>
  <c r="T15" i="29"/>
  <c r="N15" i="29"/>
  <c r="T14" i="29"/>
  <c r="N14" i="29"/>
  <c r="T13" i="29"/>
  <c r="N13" i="29"/>
  <c r="S26" i="27"/>
  <c r="R26" i="27"/>
  <c r="Q26" i="27"/>
  <c r="P26" i="27"/>
  <c r="O26" i="27"/>
  <c r="M26" i="27"/>
  <c r="L26" i="27"/>
  <c r="K26" i="27"/>
  <c r="J26" i="27"/>
  <c r="K27" i="27" s="1"/>
  <c r="I26" i="27"/>
  <c r="H26" i="27"/>
  <c r="G26" i="27"/>
  <c r="F26" i="27"/>
  <c r="G27" i="27" s="1"/>
  <c r="E26" i="27"/>
  <c r="U25" i="27"/>
  <c r="T24" i="27"/>
  <c r="N24" i="27"/>
  <c r="T23" i="27"/>
  <c r="N23" i="27"/>
  <c r="T22" i="27"/>
  <c r="N22" i="27"/>
  <c r="T21" i="27"/>
  <c r="N21" i="27"/>
  <c r="T19" i="27"/>
  <c r="N19" i="27"/>
  <c r="T18" i="27"/>
  <c r="N18" i="27"/>
  <c r="T17" i="27"/>
  <c r="N17" i="27"/>
  <c r="T16" i="27"/>
  <c r="N16" i="27"/>
  <c r="U16" i="27" s="1"/>
  <c r="T15" i="27"/>
  <c r="N15" i="27"/>
  <c r="T14" i="27"/>
  <c r="N14" i="27"/>
  <c r="T13" i="27"/>
  <c r="N13" i="27"/>
  <c r="T26" i="26"/>
  <c r="S26" i="26"/>
  <c r="R26" i="26"/>
  <c r="Q26" i="26"/>
  <c r="P26" i="26"/>
  <c r="O26" i="26"/>
  <c r="M26" i="26"/>
  <c r="L26" i="26"/>
  <c r="K26" i="26"/>
  <c r="J26" i="26"/>
  <c r="K27" i="26" s="1"/>
  <c r="I26" i="26"/>
  <c r="H26" i="26"/>
  <c r="G26" i="26"/>
  <c r="F26" i="26"/>
  <c r="G27" i="26" s="1"/>
  <c r="E26" i="26"/>
  <c r="U25" i="26"/>
  <c r="U24" i="26"/>
  <c r="N23" i="26"/>
  <c r="U23" i="26" s="1"/>
  <c r="N21" i="26"/>
  <c r="U21" i="26" s="1"/>
  <c r="N20" i="26"/>
  <c r="U20" i="26" s="1"/>
  <c r="U19" i="26"/>
  <c r="N19" i="26"/>
  <c r="N18" i="26"/>
  <c r="U18" i="26" s="1"/>
  <c r="N17" i="26"/>
  <c r="U17" i="26" s="1"/>
  <c r="N16" i="26"/>
  <c r="U16" i="26" s="1"/>
  <c r="U15" i="26"/>
  <c r="N14" i="26"/>
  <c r="U14" i="26" s="1"/>
  <c r="N13" i="26"/>
  <c r="S25" i="25"/>
  <c r="R25" i="25"/>
  <c r="Q25" i="25"/>
  <c r="P25" i="25"/>
  <c r="O25" i="25"/>
  <c r="M25" i="25"/>
  <c r="L25" i="25"/>
  <c r="K25" i="25"/>
  <c r="J25" i="25"/>
  <c r="K26" i="25" s="1"/>
  <c r="I25" i="25"/>
  <c r="H25" i="25"/>
  <c r="G25" i="25"/>
  <c r="F25" i="25"/>
  <c r="G26" i="25" s="1"/>
  <c r="E25" i="25"/>
  <c r="T24" i="25"/>
  <c r="N24" i="25"/>
  <c r="T23" i="25"/>
  <c r="N23" i="25"/>
  <c r="T21" i="25"/>
  <c r="N21" i="25"/>
  <c r="T20" i="25"/>
  <c r="N20" i="25"/>
  <c r="T18" i="25"/>
  <c r="N18" i="25"/>
  <c r="T17" i="25"/>
  <c r="N17" i="25"/>
  <c r="T15" i="25"/>
  <c r="N15" i="25"/>
  <c r="T14" i="25"/>
  <c r="N14" i="25"/>
  <c r="T13" i="25"/>
  <c r="N13" i="25"/>
  <c r="S25" i="24"/>
  <c r="R25" i="24"/>
  <c r="Q25" i="24"/>
  <c r="P25" i="24"/>
  <c r="O25" i="24"/>
  <c r="M25" i="24"/>
  <c r="L25" i="24"/>
  <c r="K25" i="24"/>
  <c r="J25" i="24"/>
  <c r="I25" i="24"/>
  <c r="H25" i="24"/>
  <c r="G25" i="24"/>
  <c r="F25" i="24"/>
  <c r="E25" i="24"/>
  <c r="U24" i="24"/>
  <c r="T23" i="24"/>
  <c r="N23" i="24"/>
  <c r="T22" i="24"/>
  <c r="N22" i="24"/>
  <c r="T21" i="24"/>
  <c r="N21" i="24"/>
  <c r="T20" i="24"/>
  <c r="N20" i="24"/>
  <c r="T19" i="24"/>
  <c r="U19" i="24" s="1"/>
  <c r="N19" i="24"/>
  <c r="T18" i="24"/>
  <c r="N18" i="24"/>
  <c r="T17" i="24"/>
  <c r="U17" i="24" s="1"/>
  <c r="N17" i="24"/>
  <c r="T15" i="24"/>
  <c r="N15" i="24"/>
  <c r="T14" i="24"/>
  <c r="N14" i="24"/>
  <c r="T13" i="24"/>
  <c r="N13" i="24"/>
  <c r="T24" i="21"/>
  <c r="S24" i="21"/>
  <c r="R24" i="21"/>
  <c r="Q24" i="21"/>
  <c r="P24" i="21"/>
  <c r="O24" i="21"/>
  <c r="M24" i="21"/>
  <c r="L24" i="21"/>
  <c r="K24" i="21"/>
  <c r="J24" i="21"/>
  <c r="I24" i="21"/>
  <c r="H24" i="21"/>
  <c r="G24" i="21"/>
  <c r="F24" i="21"/>
  <c r="E24" i="21"/>
  <c r="U23" i="21"/>
  <c r="N22" i="21"/>
  <c r="U22" i="21" s="1"/>
  <c r="N21" i="21"/>
  <c r="U21" i="21" s="1"/>
  <c r="N19" i="21"/>
  <c r="U19" i="21" s="1"/>
  <c r="N18" i="21"/>
  <c r="U18" i="21" s="1"/>
  <c r="N17" i="21"/>
  <c r="U17" i="21" s="1"/>
  <c r="N16" i="21"/>
  <c r="U16" i="21" s="1"/>
  <c r="N15" i="21"/>
  <c r="U15" i="21" s="1"/>
  <c r="N14" i="21"/>
  <c r="U14" i="21" s="1"/>
  <c r="N13" i="21"/>
  <c r="U13" i="21" s="1"/>
  <c r="S23" i="20"/>
  <c r="R23" i="20"/>
  <c r="Q23" i="20"/>
  <c r="P23" i="20"/>
  <c r="O23" i="20"/>
  <c r="M23" i="20"/>
  <c r="L23" i="20"/>
  <c r="K23" i="20"/>
  <c r="J23" i="20"/>
  <c r="I23" i="20"/>
  <c r="H23" i="20"/>
  <c r="G23" i="20"/>
  <c r="F23" i="20"/>
  <c r="E23" i="20"/>
  <c r="T22" i="20"/>
  <c r="N22" i="20"/>
  <c r="T21" i="20"/>
  <c r="N21" i="20"/>
  <c r="T19" i="20"/>
  <c r="N19" i="20"/>
  <c r="T18" i="20"/>
  <c r="N18" i="20"/>
  <c r="T17" i="20"/>
  <c r="N17" i="20"/>
  <c r="T16" i="20"/>
  <c r="N16" i="20"/>
  <c r="T15" i="20"/>
  <c r="N15" i="20"/>
  <c r="T14" i="20"/>
  <c r="N14" i="20"/>
  <c r="T13" i="20"/>
  <c r="N13" i="20"/>
  <c r="T24" i="19"/>
  <c r="S24" i="19"/>
  <c r="R24" i="19"/>
  <c r="Q24" i="19"/>
  <c r="P24" i="19"/>
  <c r="O24" i="19"/>
  <c r="M24" i="19"/>
  <c r="L24" i="19"/>
  <c r="K24" i="19"/>
  <c r="J24" i="19"/>
  <c r="I24" i="19"/>
  <c r="H24" i="19"/>
  <c r="G24" i="19"/>
  <c r="F24" i="19"/>
  <c r="E24" i="19"/>
  <c r="U23" i="19"/>
  <c r="N22" i="19"/>
  <c r="U22" i="19" s="1"/>
  <c r="N21" i="19"/>
  <c r="U21" i="19" s="1"/>
  <c r="N19" i="19"/>
  <c r="U19" i="19" s="1"/>
  <c r="N18" i="19"/>
  <c r="U18" i="19" s="1"/>
  <c r="N17" i="19"/>
  <c r="U17" i="19" s="1"/>
  <c r="N16" i="19"/>
  <c r="U16" i="19" s="1"/>
  <c r="N15" i="19"/>
  <c r="U15" i="19" s="1"/>
  <c r="N14" i="19"/>
  <c r="U14" i="19" s="1"/>
  <c r="N13" i="19"/>
  <c r="U13" i="19" s="1"/>
  <c r="T24" i="18"/>
  <c r="S24" i="18"/>
  <c r="R24" i="18"/>
  <c r="Q24" i="18"/>
  <c r="P24" i="18"/>
  <c r="O24" i="18"/>
  <c r="M24" i="18"/>
  <c r="L24" i="18"/>
  <c r="K24" i="18"/>
  <c r="J24" i="18"/>
  <c r="K25" i="18" s="1"/>
  <c r="I24" i="18"/>
  <c r="H24" i="18"/>
  <c r="G24" i="18"/>
  <c r="F24" i="18"/>
  <c r="G25" i="18" s="1"/>
  <c r="E24" i="18"/>
  <c r="U23" i="18"/>
  <c r="N22" i="18"/>
  <c r="U22" i="18" s="1"/>
  <c r="N21" i="18"/>
  <c r="U21" i="18" s="1"/>
  <c r="N19" i="18"/>
  <c r="U19" i="18" s="1"/>
  <c r="N18" i="18"/>
  <c r="U18" i="18" s="1"/>
  <c r="N17" i="18"/>
  <c r="U17" i="18" s="1"/>
  <c r="N16" i="18"/>
  <c r="U16" i="18" s="1"/>
  <c r="N15" i="18"/>
  <c r="U15" i="18" s="1"/>
  <c r="N14" i="18"/>
  <c r="U14" i="18" s="1"/>
  <c r="N13" i="18"/>
  <c r="T23" i="17"/>
  <c r="S23" i="17"/>
  <c r="R23" i="17"/>
  <c r="Q23" i="17"/>
  <c r="P23" i="17"/>
  <c r="O23" i="17"/>
  <c r="M23" i="17"/>
  <c r="L23" i="17"/>
  <c r="K23" i="17"/>
  <c r="J23" i="17"/>
  <c r="I23" i="17"/>
  <c r="H23" i="17"/>
  <c r="G23" i="17"/>
  <c r="F23" i="17"/>
  <c r="E23" i="17"/>
  <c r="U22" i="17"/>
  <c r="N21" i="17"/>
  <c r="U21" i="17" s="1"/>
  <c r="N20" i="17"/>
  <c r="U20" i="17" s="1"/>
  <c r="U19" i="17"/>
  <c r="N18" i="17"/>
  <c r="U18" i="17" s="1"/>
  <c r="N17" i="17"/>
  <c r="U17" i="17" s="1"/>
  <c r="N16" i="17"/>
  <c r="U16" i="17" s="1"/>
  <c r="U14" i="17"/>
  <c r="N14" i="17"/>
  <c r="N13" i="17"/>
  <c r="S23" i="16"/>
  <c r="R23" i="16"/>
  <c r="Q23" i="16"/>
  <c r="P23" i="16"/>
  <c r="O23" i="16"/>
  <c r="M23" i="16"/>
  <c r="L23" i="16"/>
  <c r="K23" i="16"/>
  <c r="J23" i="16"/>
  <c r="I23" i="16"/>
  <c r="H23" i="16"/>
  <c r="G23" i="16"/>
  <c r="F23" i="16"/>
  <c r="E23" i="16"/>
  <c r="U22" i="16"/>
  <c r="T21" i="16"/>
  <c r="N21" i="16"/>
  <c r="N20" i="16"/>
  <c r="U20" i="16" s="1"/>
  <c r="T19" i="16"/>
  <c r="N19" i="16"/>
  <c r="N18" i="16"/>
  <c r="U18" i="16" s="1"/>
  <c r="N17" i="16"/>
  <c r="U17" i="16" s="1"/>
  <c r="N16" i="16"/>
  <c r="U16" i="16" s="1"/>
  <c r="T14" i="16"/>
  <c r="T23" i="16" s="1"/>
  <c r="N14" i="16"/>
  <c r="N13" i="16"/>
  <c r="U13" i="16" s="1"/>
  <c r="S25" i="15"/>
  <c r="R25" i="15"/>
  <c r="Q25" i="15"/>
  <c r="P25" i="15"/>
  <c r="O25" i="15"/>
  <c r="M25" i="15"/>
  <c r="L25" i="15"/>
  <c r="K25" i="15"/>
  <c r="J25" i="15"/>
  <c r="I25" i="15"/>
  <c r="H25" i="15"/>
  <c r="G25" i="15"/>
  <c r="F25" i="15"/>
  <c r="E25" i="15"/>
  <c r="T23" i="15"/>
  <c r="U23" i="15" s="1"/>
  <c r="N23" i="15"/>
  <c r="T22" i="15"/>
  <c r="N22" i="15"/>
  <c r="T21" i="15"/>
  <c r="U21" i="15" s="1"/>
  <c r="N21" i="15"/>
  <c r="T20" i="15"/>
  <c r="N20" i="15"/>
  <c r="U19" i="15"/>
  <c r="T18" i="15"/>
  <c r="U18" i="15" s="1"/>
  <c r="N18" i="15"/>
  <c r="T17" i="15"/>
  <c r="U17" i="15" s="1"/>
  <c r="N17" i="15"/>
  <c r="U16" i="15"/>
  <c r="U15" i="15"/>
  <c r="T14" i="15"/>
  <c r="U14" i="15" s="1"/>
  <c r="N14" i="15"/>
  <c r="T13" i="15"/>
  <c r="U13" i="15" s="1"/>
  <c r="N13" i="15"/>
  <c r="N25" i="15" s="1"/>
  <c r="S22" i="14"/>
  <c r="R22" i="14"/>
  <c r="Q22" i="14"/>
  <c r="P22" i="14"/>
  <c r="O22" i="14"/>
  <c r="M22" i="14"/>
  <c r="L22" i="14"/>
  <c r="K22" i="14"/>
  <c r="J22" i="14"/>
  <c r="I22" i="14"/>
  <c r="H22" i="14"/>
  <c r="G22" i="14"/>
  <c r="F22" i="14"/>
  <c r="E22" i="14"/>
  <c r="T21" i="14"/>
  <c r="N21" i="14"/>
  <c r="T20" i="14"/>
  <c r="N20" i="14"/>
  <c r="T19" i="14"/>
  <c r="N19" i="14"/>
  <c r="T18" i="14"/>
  <c r="N18" i="14"/>
  <c r="T17" i="14"/>
  <c r="N17" i="14"/>
  <c r="T16" i="14"/>
  <c r="U16" i="14" s="1"/>
  <c r="N16" i="14"/>
  <c r="U15" i="14"/>
  <c r="T14" i="14"/>
  <c r="U14" i="14" s="1"/>
  <c r="N14" i="14"/>
  <c r="T13" i="14"/>
  <c r="N13" i="14"/>
  <c r="S23" i="13"/>
  <c r="R23" i="13"/>
  <c r="Q23" i="13"/>
  <c r="P23" i="13"/>
  <c r="O23" i="13"/>
  <c r="M23" i="13"/>
  <c r="L23" i="13"/>
  <c r="K23" i="13"/>
  <c r="J23" i="13"/>
  <c r="K24" i="13" s="1"/>
  <c r="I23" i="13"/>
  <c r="H23" i="13"/>
  <c r="G23" i="13"/>
  <c r="F23" i="13"/>
  <c r="G24" i="13" s="1"/>
  <c r="E23" i="13"/>
  <c r="U22" i="13"/>
  <c r="N21" i="13"/>
  <c r="U21" i="13" s="1"/>
  <c r="N20" i="13"/>
  <c r="U20" i="13" s="1"/>
  <c r="T19" i="13"/>
  <c r="N19" i="13"/>
  <c r="N18" i="13"/>
  <c r="U18" i="13" s="1"/>
  <c r="N17" i="13"/>
  <c r="U17" i="13" s="1"/>
  <c r="N16" i="13"/>
  <c r="U16" i="13" s="1"/>
  <c r="T15" i="13"/>
  <c r="U15" i="13" s="1"/>
  <c r="N15" i="13"/>
  <c r="N14" i="13"/>
  <c r="U14" i="13" s="1"/>
  <c r="N13" i="13"/>
  <c r="S22" i="12"/>
  <c r="R22" i="12"/>
  <c r="Q22" i="12"/>
  <c r="P22" i="12"/>
  <c r="O22" i="12"/>
  <c r="M22" i="12"/>
  <c r="L22" i="12"/>
  <c r="K22" i="12"/>
  <c r="J22" i="12"/>
  <c r="I22" i="12"/>
  <c r="H22" i="12"/>
  <c r="G22" i="12"/>
  <c r="F22" i="12"/>
  <c r="E22" i="12"/>
  <c r="T21" i="12"/>
  <c r="N21" i="12"/>
  <c r="T20" i="12"/>
  <c r="U20" i="12" s="1"/>
  <c r="N20" i="12"/>
  <c r="T19" i="12"/>
  <c r="N19" i="12"/>
  <c r="T18" i="12"/>
  <c r="N18" i="12"/>
  <c r="T17" i="12"/>
  <c r="N17" i="12"/>
  <c r="T16" i="12"/>
  <c r="U16" i="12" s="1"/>
  <c r="N16" i="12"/>
  <c r="T15" i="12"/>
  <c r="N15" i="12"/>
  <c r="T14" i="12"/>
  <c r="N14" i="12"/>
  <c r="T13" i="12"/>
  <c r="N13" i="12"/>
  <c r="S22" i="11"/>
  <c r="R22" i="11"/>
  <c r="Q22" i="11"/>
  <c r="P22" i="11"/>
  <c r="O22" i="11"/>
  <c r="M22" i="11"/>
  <c r="L22" i="11"/>
  <c r="K22" i="11"/>
  <c r="J22" i="11"/>
  <c r="I22" i="11"/>
  <c r="H22" i="11"/>
  <c r="G22" i="11"/>
  <c r="F22" i="11"/>
  <c r="E22" i="11"/>
  <c r="T21" i="11"/>
  <c r="N21" i="11"/>
  <c r="T20" i="11"/>
  <c r="N20" i="11"/>
  <c r="T19" i="11"/>
  <c r="N19" i="11"/>
  <c r="T18" i="11"/>
  <c r="N18" i="11"/>
  <c r="T17" i="11"/>
  <c r="N17" i="11"/>
  <c r="T16" i="11"/>
  <c r="N16" i="11"/>
  <c r="T14" i="11"/>
  <c r="N14" i="11"/>
  <c r="T13" i="11"/>
  <c r="N13" i="11"/>
  <c r="S25" i="10"/>
  <c r="R25" i="10"/>
  <c r="Q25" i="10"/>
  <c r="P25" i="10"/>
  <c r="O25" i="10"/>
  <c r="M25" i="10"/>
  <c r="L25" i="10"/>
  <c r="K25" i="10"/>
  <c r="J25" i="10"/>
  <c r="I25" i="10"/>
  <c r="H25" i="10"/>
  <c r="G25" i="10"/>
  <c r="F25" i="10"/>
  <c r="E25" i="10"/>
  <c r="U24" i="10"/>
  <c r="T23" i="10"/>
  <c r="N23" i="10"/>
  <c r="T22" i="10"/>
  <c r="U22" i="10" s="1"/>
  <c r="N22" i="10"/>
  <c r="T21" i="10"/>
  <c r="U21" i="10" s="1"/>
  <c r="N21" i="10"/>
  <c r="T20" i="10"/>
  <c r="N20" i="10"/>
  <c r="U19" i="10"/>
  <c r="T18" i="10"/>
  <c r="N18" i="10"/>
  <c r="T17" i="10"/>
  <c r="N17" i="10"/>
  <c r="T14" i="10"/>
  <c r="N14" i="10"/>
  <c r="T13" i="10"/>
  <c r="N13" i="10"/>
  <c r="U13" i="10" s="1"/>
  <c r="S25" i="8"/>
  <c r="R25" i="8"/>
  <c r="Q25" i="8"/>
  <c r="P25" i="8"/>
  <c r="O25" i="8"/>
  <c r="M25" i="8"/>
  <c r="L25" i="8"/>
  <c r="K25" i="8"/>
  <c r="J25" i="8"/>
  <c r="I25" i="8"/>
  <c r="H25" i="8"/>
  <c r="G25" i="8"/>
  <c r="F25" i="8"/>
  <c r="E25" i="8"/>
  <c r="T24" i="8"/>
  <c r="N24" i="8"/>
  <c r="T23" i="8"/>
  <c r="N23" i="8"/>
  <c r="T22" i="8"/>
  <c r="N22" i="8"/>
  <c r="T21" i="8"/>
  <c r="N21" i="8"/>
  <c r="T20" i="8"/>
  <c r="N20" i="8"/>
  <c r="T18" i="8"/>
  <c r="N18" i="8"/>
  <c r="T17" i="8"/>
  <c r="N17" i="8"/>
  <c r="T16" i="8"/>
  <c r="N16" i="8"/>
  <c r="T25" i="7"/>
  <c r="S25" i="7"/>
  <c r="R25" i="7"/>
  <c r="Q25" i="7"/>
  <c r="P25" i="7"/>
  <c r="O25" i="7"/>
  <c r="M25" i="7"/>
  <c r="L25" i="7"/>
  <c r="K25" i="7"/>
  <c r="J25" i="7"/>
  <c r="K26" i="7" s="1"/>
  <c r="I25" i="7"/>
  <c r="H25" i="7"/>
  <c r="G25" i="7"/>
  <c r="F25" i="7"/>
  <c r="G26" i="7" s="1"/>
  <c r="E25" i="7"/>
  <c r="U24" i="7"/>
  <c r="N23" i="7"/>
  <c r="U23" i="7" s="1"/>
  <c r="N22" i="7"/>
  <c r="U22" i="7" s="1"/>
  <c r="N21" i="7"/>
  <c r="U21" i="7" s="1"/>
  <c r="N20" i="7"/>
  <c r="U20" i="7" s="1"/>
  <c r="N18" i="7"/>
  <c r="U18" i="7" s="1"/>
  <c r="N17" i="7"/>
  <c r="U17" i="7" s="1"/>
  <c r="N15" i="7"/>
  <c r="U15" i="7" s="1"/>
  <c r="N14" i="7"/>
  <c r="U14" i="7" s="1"/>
  <c r="N13" i="7"/>
  <c r="T25" i="5"/>
  <c r="S25" i="5"/>
  <c r="R25" i="5"/>
  <c r="Q25" i="5"/>
  <c r="P25" i="5"/>
  <c r="O25" i="5"/>
  <c r="M25" i="5"/>
  <c r="L25" i="5"/>
  <c r="K25" i="5"/>
  <c r="J25" i="5"/>
  <c r="I25" i="5"/>
  <c r="H25" i="5"/>
  <c r="G25" i="5"/>
  <c r="F25" i="5"/>
  <c r="E25" i="5"/>
  <c r="U24" i="5"/>
  <c r="N23" i="5"/>
  <c r="U23" i="5" s="1"/>
  <c r="N22" i="5"/>
  <c r="U22" i="5" s="1"/>
  <c r="U21" i="5"/>
  <c r="N20" i="5"/>
  <c r="U20" i="5" s="1"/>
  <c r="U19" i="5"/>
  <c r="N19" i="5"/>
  <c r="N17" i="5"/>
  <c r="U17" i="5" s="1"/>
  <c r="N16" i="5"/>
  <c r="U16" i="5" s="1"/>
  <c r="N15" i="5"/>
  <c r="U15" i="5" s="1"/>
  <c r="N14" i="5"/>
  <c r="U14" i="5" s="1"/>
  <c r="N13" i="5"/>
  <c r="T24" i="3"/>
  <c r="S24" i="3"/>
  <c r="R24" i="3"/>
  <c r="Q24" i="3"/>
  <c r="P24" i="3"/>
  <c r="O24" i="3"/>
  <c r="M24" i="3"/>
  <c r="L24" i="3"/>
  <c r="K24" i="3"/>
  <c r="J24" i="3"/>
  <c r="I24" i="3"/>
  <c r="H24" i="3"/>
  <c r="G24" i="3"/>
  <c r="F24" i="3"/>
  <c r="E24" i="3"/>
  <c r="U23" i="3"/>
  <c r="N22" i="3"/>
  <c r="U22" i="3" s="1"/>
  <c r="N21" i="3"/>
  <c r="U21" i="3" s="1"/>
  <c r="N20" i="3"/>
  <c r="U20" i="3" s="1"/>
  <c r="N19" i="3"/>
  <c r="U19" i="3" s="1"/>
  <c r="N18" i="3"/>
  <c r="U18" i="3" s="1"/>
  <c r="N17" i="3"/>
  <c r="U17" i="3" s="1"/>
  <c r="N16" i="3"/>
  <c r="U16" i="3" s="1"/>
  <c r="N15" i="3"/>
  <c r="U15" i="3" s="1"/>
  <c r="N14" i="3"/>
  <c r="U14" i="3" s="1"/>
  <c r="U13" i="3"/>
  <c r="S26" i="2"/>
  <c r="R26" i="2"/>
  <c r="Q26" i="2"/>
  <c r="P26" i="2"/>
  <c r="O26" i="2"/>
  <c r="M26" i="2"/>
  <c r="L26" i="2"/>
  <c r="K26" i="2"/>
  <c r="J26" i="2"/>
  <c r="K27" i="2" s="1"/>
  <c r="I26" i="2"/>
  <c r="H26" i="2"/>
  <c r="G26" i="2"/>
  <c r="F26" i="2"/>
  <c r="G27" i="2" s="1"/>
  <c r="E26" i="2"/>
  <c r="U25" i="2"/>
  <c r="T24" i="2"/>
  <c r="U24" i="2" s="1"/>
  <c r="N24" i="2"/>
  <c r="U23" i="2"/>
  <c r="T23" i="2"/>
  <c r="N23" i="2"/>
  <c r="T22" i="2"/>
  <c r="U22" i="2" s="1"/>
  <c r="N22" i="2"/>
  <c r="T21" i="2"/>
  <c r="N21" i="2"/>
  <c r="U21" i="2" s="1"/>
  <c r="T20" i="2"/>
  <c r="U20" i="2" s="1"/>
  <c r="N20" i="2"/>
  <c r="U19" i="2"/>
  <c r="T19" i="2"/>
  <c r="N19" i="2"/>
  <c r="T18" i="2"/>
  <c r="U18" i="2" s="1"/>
  <c r="N18" i="2"/>
  <c r="T17" i="2"/>
  <c r="N17" i="2"/>
  <c r="U17" i="2" s="1"/>
  <c r="T16" i="2"/>
  <c r="U16" i="2" s="1"/>
  <c r="N16" i="2"/>
  <c r="U15" i="2"/>
  <c r="T15" i="2"/>
  <c r="N15" i="2"/>
  <c r="T14" i="2"/>
  <c r="U14" i="2" s="1"/>
  <c r="N14" i="2"/>
  <c r="T13" i="2"/>
  <c r="N13" i="2"/>
  <c r="N26" i="2" s="1"/>
  <c r="T26" i="9"/>
  <c r="S26" i="9"/>
  <c r="R26" i="9"/>
  <c r="Q26" i="9"/>
  <c r="P26" i="9"/>
  <c r="O26" i="9"/>
  <c r="M26" i="9"/>
  <c r="L26" i="9"/>
  <c r="K26" i="9"/>
  <c r="J26" i="9"/>
  <c r="I26" i="9"/>
  <c r="H26" i="9"/>
  <c r="G26" i="9"/>
  <c r="F26" i="9"/>
  <c r="E26" i="9"/>
  <c r="U25" i="9"/>
  <c r="N24" i="9"/>
  <c r="U24" i="9" s="1"/>
  <c r="N23" i="9"/>
  <c r="U23" i="9" s="1"/>
  <c r="U22" i="9"/>
  <c r="N21" i="9"/>
  <c r="U21" i="9" s="1"/>
  <c r="N20" i="9"/>
  <c r="U20" i="9" s="1"/>
  <c r="U19" i="9"/>
  <c r="U18" i="9"/>
  <c r="N18" i="9"/>
  <c r="N17" i="9"/>
  <c r="U17" i="9" s="1"/>
  <c r="N16" i="9"/>
  <c r="N26" i="9" s="1"/>
  <c r="U15" i="9"/>
  <c r="U13" i="9"/>
  <c r="U17" i="33" l="1"/>
  <c r="G26" i="33"/>
  <c r="K26" i="33"/>
  <c r="U17" i="30"/>
  <c r="U19" i="30"/>
  <c r="U18" i="29"/>
  <c r="U20" i="29"/>
  <c r="G25" i="29"/>
  <c r="K25" i="29"/>
  <c r="U13" i="27"/>
  <c r="U15" i="27"/>
  <c r="U22" i="24"/>
  <c r="G26" i="24"/>
  <c r="K26" i="24"/>
  <c r="U13" i="20"/>
  <c r="G24" i="17"/>
  <c r="K24" i="17"/>
  <c r="G24" i="16"/>
  <c r="K24" i="16"/>
  <c r="U21" i="14"/>
  <c r="G23" i="14"/>
  <c r="K23" i="14"/>
  <c r="N23" i="13"/>
  <c r="T23" i="13"/>
  <c r="U19" i="13"/>
  <c r="U17" i="12"/>
  <c r="G23" i="12"/>
  <c r="K23" i="12"/>
  <c r="G25" i="3"/>
  <c r="K25" i="3"/>
  <c r="U14" i="35"/>
  <c r="U17" i="35"/>
  <c r="U22" i="35"/>
  <c r="N25" i="34"/>
  <c r="U25" i="34" s="1"/>
  <c r="U13" i="34"/>
  <c r="N25" i="33"/>
  <c r="U19" i="33"/>
  <c r="U21" i="33"/>
  <c r="U14" i="33"/>
  <c r="U15" i="33"/>
  <c r="U18" i="33"/>
  <c r="U18" i="32"/>
  <c r="U22" i="32"/>
  <c r="U41" i="31"/>
  <c r="G47" i="31"/>
  <c r="T46" i="31"/>
  <c r="U43" i="31"/>
  <c r="U45" i="31"/>
  <c r="U13" i="31"/>
  <c r="U22" i="31"/>
  <c r="U36" i="31"/>
  <c r="U37" i="31"/>
  <c r="U40" i="31"/>
  <c r="K47" i="31"/>
  <c r="N24" i="31"/>
  <c r="U18" i="31"/>
  <c r="U42" i="31"/>
  <c r="U44" i="31"/>
  <c r="U20" i="31"/>
  <c r="U21" i="31"/>
  <c r="U15" i="31"/>
  <c r="N46" i="31"/>
  <c r="U46" i="31" s="1"/>
  <c r="U39" i="31"/>
  <c r="U17" i="31"/>
  <c r="U23" i="31"/>
  <c r="U14" i="32"/>
  <c r="T24" i="32"/>
  <c r="N24" i="32"/>
  <c r="U24" i="32" s="1"/>
  <c r="U13" i="32"/>
  <c r="U19" i="32"/>
  <c r="U21" i="32"/>
  <c r="U15" i="32"/>
  <c r="U20" i="32"/>
  <c r="U14" i="30"/>
  <c r="N25" i="30"/>
  <c r="U18" i="30"/>
  <c r="U13" i="30"/>
  <c r="U19" i="29"/>
  <c r="N24" i="29"/>
  <c r="U14" i="29"/>
  <c r="U13" i="29"/>
  <c r="U15" i="29"/>
  <c r="U17" i="29"/>
  <c r="U22" i="29"/>
  <c r="U19" i="27"/>
  <c r="U21" i="27"/>
  <c r="U23" i="27"/>
  <c r="U22" i="27"/>
  <c r="U17" i="27"/>
  <c r="T26" i="27"/>
  <c r="U26" i="27" s="1"/>
  <c r="N26" i="27"/>
  <c r="U18" i="27"/>
  <c r="U24" i="27"/>
  <c r="N26" i="26"/>
  <c r="U24" i="25"/>
  <c r="U14" i="25"/>
  <c r="N25" i="25"/>
  <c r="U13" i="25"/>
  <c r="U18" i="25"/>
  <c r="U15" i="24"/>
  <c r="U18" i="24"/>
  <c r="N25" i="24"/>
  <c r="U20" i="24"/>
  <c r="U21" i="24"/>
  <c r="U14" i="24"/>
  <c r="U23" i="24"/>
  <c r="U13" i="24"/>
  <c r="N24" i="23"/>
  <c r="U24" i="23" s="1"/>
  <c r="U13" i="23"/>
  <c r="G25" i="21"/>
  <c r="K25" i="21"/>
  <c r="U15" i="20"/>
  <c r="U17" i="20"/>
  <c r="U19" i="20"/>
  <c r="U22" i="20"/>
  <c r="G24" i="20"/>
  <c r="N23" i="20"/>
  <c r="U14" i="20"/>
  <c r="U16" i="20"/>
  <c r="U18" i="20"/>
  <c r="U21" i="20"/>
  <c r="K24" i="20"/>
  <c r="T23" i="20"/>
  <c r="G25" i="19"/>
  <c r="K25" i="19"/>
  <c r="N24" i="18"/>
  <c r="U24" i="18" s="1"/>
  <c r="N23" i="17"/>
  <c r="U13" i="17"/>
  <c r="U19" i="16"/>
  <c r="N23" i="16"/>
  <c r="U23" i="16" s="1"/>
  <c r="U14" i="16"/>
  <c r="U21" i="16"/>
  <c r="N22" i="14"/>
  <c r="U20" i="14"/>
  <c r="U13" i="14"/>
  <c r="U17" i="14"/>
  <c r="U19" i="14"/>
  <c r="U18" i="14"/>
  <c r="U14" i="12"/>
  <c r="N22" i="12"/>
  <c r="U13" i="12"/>
  <c r="T22" i="12"/>
  <c r="U19" i="12"/>
  <c r="U18" i="12"/>
  <c r="U21" i="12"/>
  <c r="U14" i="11"/>
  <c r="U17" i="11"/>
  <c r="U14" i="10"/>
  <c r="U18" i="10"/>
  <c r="T25" i="10"/>
  <c r="U25" i="10" s="1"/>
  <c r="G26" i="10"/>
  <c r="K26" i="10"/>
  <c r="U20" i="10"/>
  <c r="U23" i="10"/>
  <c r="N25" i="10"/>
  <c r="U17" i="10"/>
  <c r="U16" i="9"/>
  <c r="G27" i="9"/>
  <c r="K27" i="9"/>
  <c r="U17" i="8"/>
  <c r="U20" i="8"/>
  <c r="U24" i="8"/>
  <c r="U22" i="8"/>
  <c r="N25" i="7"/>
  <c r="N25" i="5"/>
  <c r="U25" i="5" s="1"/>
  <c r="G26" i="5"/>
  <c r="K26" i="5"/>
  <c r="T25" i="25"/>
  <c r="U25" i="25" s="1"/>
  <c r="U20" i="25"/>
  <c r="U23" i="25"/>
  <c r="U15" i="25"/>
  <c r="U21" i="25"/>
  <c r="U13" i="35"/>
  <c r="U15" i="35"/>
  <c r="G25" i="35"/>
  <c r="K25" i="35"/>
  <c r="U18" i="35"/>
  <c r="U20" i="35"/>
  <c r="N24" i="35"/>
  <c r="U19" i="35"/>
  <c r="T24" i="35"/>
  <c r="T25" i="33"/>
  <c r="U17" i="32"/>
  <c r="T24" i="31"/>
  <c r="U35" i="31"/>
  <c r="T25" i="30"/>
  <c r="U25" i="30" s="1"/>
  <c r="T24" i="29"/>
  <c r="U14" i="27"/>
  <c r="U26" i="26"/>
  <c r="U13" i="26"/>
  <c r="U17" i="25"/>
  <c r="T25" i="24"/>
  <c r="U25" i="24" s="1"/>
  <c r="N24" i="21"/>
  <c r="U24" i="21" s="1"/>
  <c r="N24" i="19"/>
  <c r="U24" i="19" s="1"/>
  <c r="U13" i="18"/>
  <c r="U23" i="17"/>
  <c r="U20" i="15"/>
  <c r="T25" i="15"/>
  <c r="U25" i="15" s="1"/>
  <c r="G26" i="15"/>
  <c r="K26" i="15"/>
  <c r="U22" i="15"/>
  <c r="T22" i="14"/>
  <c r="U22" i="14" s="1"/>
  <c r="U23" i="13"/>
  <c r="U13" i="13"/>
  <c r="U15" i="12"/>
  <c r="N22" i="11"/>
  <c r="U19" i="11"/>
  <c r="U21" i="11"/>
  <c r="U13" i="11"/>
  <c r="U16" i="11"/>
  <c r="U18" i="11"/>
  <c r="U20" i="11"/>
  <c r="G23" i="11"/>
  <c r="K23" i="11"/>
  <c r="T22" i="11"/>
  <c r="U22" i="11" s="1"/>
  <c r="N25" i="8"/>
  <c r="U16" i="8"/>
  <c r="U18" i="8"/>
  <c r="U21" i="8"/>
  <c r="U23" i="8"/>
  <c r="U13" i="8"/>
  <c r="G26" i="8"/>
  <c r="K26" i="8"/>
  <c r="T25" i="8"/>
  <c r="U25" i="7"/>
  <c r="U13" i="7"/>
  <c r="U13" i="5"/>
  <c r="N24" i="3"/>
  <c r="U24" i="3" s="1"/>
  <c r="T26" i="2"/>
  <c r="U26" i="2" s="1"/>
  <c r="U13" i="2"/>
  <c r="U26" i="9"/>
  <c r="U24" i="31" l="1"/>
  <c r="U23" i="20"/>
  <c r="U24" i="35"/>
  <c r="U25" i="33"/>
  <c r="U24" i="29"/>
  <c r="U22" i="12"/>
  <c r="U25" i="8"/>
  <c r="S4" i="34" l="1"/>
  <c r="S5" i="34"/>
  <c r="T24" i="22"/>
  <c r="S24" i="22"/>
  <c r="R24" i="22"/>
  <c r="Q24" i="22"/>
  <c r="P24" i="22"/>
  <c r="O24" i="22"/>
  <c r="M24" i="22"/>
  <c r="L24" i="22"/>
  <c r="K24" i="22"/>
  <c r="J24" i="22"/>
  <c r="I24" i="22"/>
  <c r="H24" i="22"/>
  <c r="G24" i="22"/>
  <c r="F24" i="22"/>
  <c r="E24" i="22"/>
  <c r="U23" i="22"/>
  <c r="N22" i="22"/>
  <c r="U22" i="22" s="1"/>
  <c r="N21" i="22"/>
  <c r="U21" i="22" s="1"/>
  <c r="N20" i="22"/>
  <c r="U20" i="22" s="1"/>
  <c r="N19" i="22"/>
  <c r="U19" i="22" s="1"/>
  <c r="N18" i="22"/>
  <c r="U18" i="22" s="1"/>
  <c r="N17" i="22"/>
  <c r="U17" i="22" s="1"/>
  <c r="N16" i="22"/>
  <c r="U16" i="22" s="1"/>
  <c r="N15" i="22"/>
  <c r="U15" i="22" s="1"/>
  <c r="N14" i="22"/>
  <c r="U14" i="22" s="1"/>
  <c r="N13" i="22"/>
  <c r="U13" i="22" s="1"/>
  <c r="S4" i="22"/>
  <c r="S5" i="22"/>
  <c r="S4" i="21"/>
  <c r="S5" i="21"/>
  <c r="S4" i="16"/>
  <c r="S5" i="16"/>
  <c r="S4" i="5"/>
  <c r="S5" i="5"/>
  <c r="S4" i="26"/>
  <c r="S5" i="26"/>
  <c r="G25" i="22" l="1"/>
  <c r="K25" i="22"/>
  <c r="N24" i="22"/>
  <c r="U24" i="22" s="1"/>
  <c r="S4" i="19" l="1"/>
  <c r="S5" i="19"/>
  <c r="S4" i="17"/>
  <c r="S5" i="17"/>
  <c r="S4" i="3"/>
  <c r="S5" i="3"/>
  <c r="S4" i="30" l="1"/>
  <c r="S5" i="30"/>
  <c r="S4" i="28" l="1"/>
  <c r="S5" i="28"/>
  <c r="S4" i="9"/>
  <c r="S5" i="9"/>
  <c r="S4" i="6" l="1"/>
  <c r="S5" i="6"/>
  <c r="S4" i="4"/>
  <c r="S5" i="4"/>
  <c r="S4" i="27" l="1"/>
  <c r="S5" i="27"/>
  <c r="S4" i="24" l="1"/>
  <c r="S5" i="24"/>
  <c r="S5" i="2"/>
  <c r="S4" i="2"/>
  <c r="S5" i="29" l="1"/>
  <c r="S4" i="29"/>
  <c r="S5" i="15" l="1"/>
  <c r="S4" i="15"/>
  <c r="S4" i="35" l="1"/>
  <c r="S5" i="35"/>
  <c r="S4" i="32" l="1"/>
  <c r="S5" i="32"/>
  <c r="S4" i="25" l="1"/>
  <c r="S5" i="25"/>
  <c r="S4" i="11" l="1"/>
  <c r="S5" i="11"/>
  <c r="S4" i="8" l="1"/>
  <c r="S5" i="8"/>
  <c r="K5" i="35" l="1"/>
  <c r="K4" i="35"/>
  <c r="S5" i="33"/>
  <c r="S4" i="33"/>
  <c r="K4" i="32"/>
  <c r="K5" i="32"/>
  <c r="S5" i="31"/>
  <c r="K5" i="31"/>
  <c r="S4" i="31"/>
  <c r="K4" i="31"/>
  <c r="K4" i="29"/>
  <c r="K5" i="29"/>
  <c r="K4" i="25"/>
  <c r="K5" i="25"/>
  <c r="S5" i="23"/>
  <c r="S4" i="23"/>
  <c r="S5" i="20"/>
  <c r="K5" i="20"/>
  <c r="S4" i="20"/>
  <c r="K4" i="20"/>
  <c r="S5" i="18"/>
  <c r="S4" i="18"/>
  <c r="K4" i="15"/>
  <c r="K5" i="15"/>
  <c r="K4" i="14"/>
  <c r="S5" i="14"/>
  <c r="K5" i="14"/>
  <c r="S4" i="14"/>
  <c r="S5" i="13"/>
  <c r="S4" i="13"/>
  <c r="S5" i="12"/>
  <c r="K5" i="12"/>
  <c r="S4" i="12"/>
  <c r="K4" i="12"/>
  <c r="S5" i="10"/>
  <c r="S4" i="10"/>
  <c r="K4" i="10"/>
  <c r="K4" i="8"/>
  <c r="S5" i="7"/>
  <c r="S4" i="7"/>
  <c r="S5" i="1"/>
  <c r="S4" i="1"/>
</calcChain>
</file>

<file path=xl/sharedStrings.xml><?xml version="1.0" encoding="utf-8"?>
<sst xmlns="http://schemas.openxmlformats.org/spreadsheetml/2006/main" count="9582" uniqueCount="453">
  <si>
    <t>1980-81</t>
  </si>
  <si>
    <t>Date</t>
  </si>
  <si>
    <t>OT</t>
  </si>
  <si>
    <t>TOTAL</t>
  </si>
  <si>
    <t>LG#</t>
  </si>
  <si>
    <t>Day of Week</t>
  </si>
  <si>
    <t>Location</t>
  </si>
  <si>
    <t>Attendance</t>
  </si>
  <si>
    <t>Official</t>
  </si>
  <si>
    <t>League Game #</t>
  </si>
  <si>
    <t>Time of Game</t>
  </si>
  <si>
    <t>Team Game #</t>
  </si>
  <si>
    <t>Opp</t>
  </si>
  <si>
    <t>Team</t>
  </si>
  <si>
    <t>Name</t>
  </si>
  <si>
    <t>No.</t>
  </si>
  <si>
    <t>Min</t>
  </si>
  <si>
    <t>FGM</t>
  </si>
  <si>
    <t>FGA</t>
  </si>
  <si>
    <t>3-M</t>
  </si>
  <si>
    <t>3-A</t>
  </si>
  <si>
    <t>FTM</t>
  </si>
  <si>
    <t>FTA</t>
  </si>
  <si>
    <t>OFR</t>
  </si>
  <si>
    <t>DFR</t>
  </si>
  <si>
    <t>Tot Rb</t>
  </si>
  <si>
    <t>Ast</t>
  </si>
  <si>
    <t>PF</t>
  </si>
  <si>
    <t>St</t>
  </si>
  <si>
    <t>TO</t>
  </si>
  <si>
    <t>BS</t>
  </si>
  <si>
    <t>Pts</t>
  </si>
  <si>
    <t>Eff Rat</t>
  </si>
  <si>
    <t>H-A</t>
  </si>
  <si>
    <t>W-L</t>
  </si>
  <si>
    <t>Att</t>
  </si>
  <si>
    <t>Comment ?</t>
  </si>
  <si>
    <t>Coach</t>
  </si>
  <si>
    <t xml:space="preserve"> Coach Rec</t>
  </si>
  <si>
    <t>Adjustment</t>
  </si>
  <si>
    <t>Totals</t>
  </si>
  <si>
    <t>FG%</t>
  </si>
  <si>
    <t>FT%</t>
  </si>
  <si>
    <t>Team Rebs</t>
  </si>
  <si>
    <t>Special Notes:</t>
  </si>
  <si>
    <t>St. Louis Streak</t>
  </si>
  <si>
    <t>St.L</t>
  </si>
  <si>
    <t>Cook, Jane Ellen</t>
  </si>
  <si>
    <t>Johnson, Lydia</t>
  </si>
  <si>
    <t>Jones, Linnell</t>
  </si>
  <si>
    <t>Moore, Pearl</t>
  </si>
  <si>
    <t>Roberts, Patricia</t>
  </si>
  <si>
    <t>Thompson, Rosie</t>
  </si>
  <si>
    <t>Mitchell, Adrian</t>
  </si>
  <si>
    <t>Pope, Rowanna</t>
  </si>
  <si>
    <t>Murphy, Donna</t>
  </si>
  <si>
    <t>Booker, Betty</t>
  </si>
  <si>
    <t>Nebr</t>
  </si>
  <si>
    <t>Nebraska Wranglers</t>
  </si>
  <si>
    <t>Chic</t>
  </si>
  <si>
    <t>Chicago Hustle</t>
  </si>
  <si>
    <t>N.J.</t>
  </si>
  <si>
    <t>New Jersey Gems</t>
  </si>
  <si>
    <t>Minn</t>
  </si>
  <si>
    <t>Minnesota Fillies</t>
  </si>
  <si>
    <t>N.O.</t>
  </si>
  <si>
    <t>New Orleans Pride</t>
  </si>
  <si>
    <t>Dall</t>
  </si>
  <si>
    <t>Dallas Diamonds</t>
  </si>
  <si>
    <t>S.F.</t>
  </si>
  <si>
    <t>San Francisco Pioneers</t>
  </si>
  <si>
    <t>Friday</t>
  </si>
  <si>
    <t>Moody Coliseum</t>
  </si>
  <si>
    <t>Benny Russell</t>
  </si>
  <si>
    <t>(0-8)</t>
  </si>
  <si>
    <t>(6-2)</t>
  </si>
  <si>
    <t>A</t>
  </si>
  <si>
    <t>L</t>
  </si>
  <si>
    <t>Larry Gillman</t>
  </si>
  <si>
    <t xml:space="preserve"> 0-8</t>
  </si>
  <si>
    <t>Fuller, Mary</t>
  </si>
  <si>
    <t>ORIGINAL Box Score available &amp; used</t>
  </si>
  <si>
    <t>Abernathy, Alfredda</t>
  </si>
  <si>
    <t xml:space="preserve">H </t>
  </si>
  <si>
    <t xml:space="preserve">W </t>
  </si>
  <si>
    <t>Greg Williams</t>
  </si>
  <si>
    <t xml:space="preserve"> 6-2</t>
  </si>
  <si>
    <t>Barnes, Vanessa</t>
  </si>
  <si>
    <t>Browning, Hattie</t>
  </si>
  <si>
    <t>Bruton, Cindy</t>
  </si>
  <si>
    <t>French, Joanie</t>
  </si>
  <si>
    <t>Gillom, Peggie</t>
  </si>
  <si>
    <t>Jennings, Rosalind</t>
  </si>
  <si>
    <t>Lieberman, Nancy</t>
  </si>
  <si>
    <t>Sacoco, Katrina</t>
  </si>
  <si>
    <t>Shoemaker, Cathy</t>
  </si>
  <si>
    <t>Swindell, Retha</t>
  </si>
  <si>
    <t>Walker, Gwen</t>
  </si>
  <si>
    <t>Technical: Coach Larry Gillman</t>
  </si>
  <si>
    <t>Wednesday</t>
  </si>
  <si>
    <t>Kiel Auditorium</t>
  </si>
  <si>
    <t>Ed Hightower</t>
  </si>
  <si>
    <t>??? Sonnenberg</t>
  </si>
  <si>
    <t>(1-10)</t>
  </si>
  <si>
    <t>(8-2)</t>
  </si>
  <si>
    <t xml:space="preserve"> 1-10</t>
  </si>
  <si>
    <t>Technical: Coach Larry Gillman  4th Qtr  :07</t>
  </si>
  <si>
    <t xml:space="preserve"> 8-2</t>
  </si>
  <si>
    <t>Boutte, Joanette</t>
  </si>
  <si>
    <t xml:space="preserve"> 8-17</t>
  </si>
  <si>
    <t>Tuesday</t>
  </si>
  <si>
    <t>Roy Jones</t>
  </si>
  <si>
    <t>(8-17)</t>
  </si>
  <si>
    <t>(16-7)</t>
  </si>
  <si>
    <t xml:space="preserve"> 16-7</t>
  </si>
  <si>
    <t>Bruton, Cynthia</t>
  </si>
  <si>
    <t>Bueltel, Kim</t>
  </si>
  <si>
    <t>Saturday</t>
  </si>
  <si>
    <t>??? Corbin</t>
  </si>
  <si>
    <t>??? Meyer</t>
  </si>
  <si>
    <t>(12-20)</t>
  </si>
  <si>
    <t>(22-9)</t>
  </si>
  <si>
    <t xml:space="preserve"> 12-20</t>
  </si>
  <si>
    <t>McWhorter, Charlene</t>
  </si>
  <si>
    <t xml:space="preserve"> 22-9</t>
  </si>
  <si>
    <t xml:space="preserve"> 25-9</t>
  </si>
  <si>
    <t>Jones, Sharon</t>
  </si>
  <si>
    <t xml:space="preserve"> 14-21</t>
  </si>
  <si>
    <t>Thursday</t>
  </si>
  <si>
    <t>Jim Blackwood</t>
  </si>
  <si>
    <t>Bob Dietze</t>
  </si>
  <si>
    <t>(14-21)</t>
  </si>
  <si>
    <t>(25-9)</t>
  </si>
  <si>
    <t>Sunday</t>
  </si>
  <si>
    <t>Univ. of New Orleans</t>
  </si>
  <si>
    <t>Don Durr</t>
  </si>
  <si>
    <t>Jim Hughes</t>
  </si>
  <si>
    <t>(1-13)</t>
  </si>
  <si>
    <t>(12-3)</t>
  </si>
  <si>
    <t xml:space="preserve"> 1-13</t>
  </si>
  <si>
    <t>Butch vanBreda Kolff</t>
  </si>
  <si>
    <t xml:space="preserve"> 12-3</t>
  </si>
  <si>
    <t>Davidson, Winsome</t>
  </si>
  <si>
    <t>Andrykowski, Kathy</t>
  </si>
  <si>
    <t>Blalock, Sybil</t>
  </si>
  <si>
    <t>Brogdon, Cindy</t>
  </si>
  <si>
    <t>Chapman, Vicky</t>
  </si>
  <si>
    <t>Farrah, Sharon</t>
  </si>
  <si>
    <t>Feeney, Eileen</t>
  </si>
  <si>
    <t>Forest, Augusta</t>
  </si>
  <si>
    <t>Hardy, Bertha</t>
  </si>
  <si>
    <t>Peters, Sue</t>
  </si>
  <si>
    <t>Wayment, Heidi</t>
  </si>
  <si>
    <t>??? Ball</t>
  </si>
  <si>
    <t>(2-13)</t>
  </si>
  <si>
    <t>(5-9)</t>
  </si>
  <si>
    <t xml:space="preserve"> 2-13</t>
  </si>
  <si>
    <t>Cotman, Angela</t>
  </si>
  <si>
    <t>Terry Kunze</t>
  </si>
  <si>
    <t xml:space="preserve"> 5-9</t>
  </si>
  <si>
    <t>Daniels, Coco</t>
  </si>
  <si>
    <t>DeLorme, Scooter</t>
  </si>
  <si>
    <t>Hansen, Kim</t>
  </si>
  <si>
    <t>Harris, Nessie</t>
  </si>
  <si>
    <t>Kocurek, Marie</t>
  </si>
  <si>
    <t>Montgomery, Patty</t>
  </si>
  <si>
    <t>Owens, Katrina</t>
  </si>
  <si>
    <t>Timperman, Janet</t>
  </si>
  <si>
    <t>Wilson, Donna</t>
  </si>
  <si>
    <t>S.F. Civic Auditorium</t>
  </si>
  <si>
    <t>Larry Sheppard</t>
  </si>
  <si>
    <t>Paul Wilson</t>
  </si>
  <si>
    <t>(5-15)</t>
  </si>
  <si>
    <t>(6-11)</t>
  </si>
  <si>
    <t xml:space="preserve"> 5-15</t>
  </si>
  <si>
    <t>Dean Meminger</t>
  </si>
  <si>
    <t xml:space="preserve"> 5-6</t>
  </si>
  <si>
    <t>Bolin, Molly</t>
  </si>
  <si>
    <t>Draving , Doris</t>
  </si>
  <si>
    <t>Haugejorde, Cindy</t>
  </si>
  <si>
    <t>Hicks, Cardie</t>
  </si>
  <si>
    <t>McKinney, Musiette</t>
  </si>
  <si>
    <t>Uhl, Joan</t>
  </si>
  <si>
    <t>Williams, Roberta</t>
  </si>
  <si>
    <t>Green, Anita</t>
  </si>
  <si>
    <t>Nestor, Heidi</t>
  </si>
  <si>
    <t>Ortega, Anita</t>
  </si>
  <si>
    <t>??? Meyers</t>
  </si>
  <si>
    <t>(11-18)</t>
  </si>
  <si>
    <t>(15-13)</t>
  </si>
  <si>
    <t xml:space="preserve"> 11-18</t>
  </si>
  <si>
    <t>Candler, Belinda</t>
  </si>
  <si>
    <t>Bill Gleason</t>
  </si>
  <si>
    <t xml:space="preserve"> 14-10</t>
  </si>
  <si>
    <t>Critelli, Cris</t>
  </si>
  <si>
    <t>Digitale, Sue</t>
  </si>
  <si>
    <t>Easterling, Rita</t>
  </si>
  <si>
    <t>Fincher, Janie</t>
  </si>
  <si>
    <t>Geils, Donna</t>
  </si>
  <si>
    <t>Gwyn, Althea</t>
  </si>
  <si>
    <t>Kilday, Pam</t>
  </si>
  <si>
    <t>Mathews, Linda</t>
  </si>
  <si>
    <t>Mayo, Paula</t>
  </si>
  <si>
    <t>Nissen, Inge</t>
  </si>
  <si>
    <t>White, Ethel</t>
  </si>
  <si>
    <t>Omaha Civic Auditorium</t>
  </si>
  <si>
    <t>(0-1)</t>
  </si>
  <si>
    <t>(2-1)</t>
  </si>
  <si>
    <t xml:space="preserve"> 0-1</t>
  </si>
  <si>
    <t>Steve Kirk</t>
  </si>
  <si>
    <t xml:space="preserve"> 2-1</t>
  </si>
  <si>
    <t>Alumni Hall - DePaul</t>
  </si>
  <si>
    <t>(0-2)</t>
  </si>
  <si>
    <t>(3-0)</t>
  </si>
  <si>
    <t xml:space="preserve"> 0-2</t>
  </si>
  <si>
    <t xml:space="preserve"> 3-0</t>
  </si>
  <si>
    <t>(0-3)</t>
  </si>
  <si>
    <t>(3-2)</t>
  </si>
  <si>
    <t xml:space="preserve"> 0-3</t>
  </si>
  <si>
    <t>Kathy Mosolino</t>
  </si>
  <si>
    <t xml:space="preserve"> 3-2</t>
  </si>
  <si>
    <t>(0-4)</t>
  </si>
  <si>
    <t>(4-1)</t>
  </si>
  <si>
    <t xml:space="preserve"> 0-4</t>
  </si>
  <si>
    <t xml:space="preserve"> 4-1</t>
  </si>
  <si>
    <t>Minneapolis Auditorium</t>
  </si>
  <si>
    <t>(0-5)</t>
  </si>
  <si>
    <t>(1-3)</t>
  </si>
  <si>
    <t xml:space="preserve"> 0-5</t>
  </si>
  <si>
    <t xml:space="preserve"> 1-3</t>
  </si>
  <si>
    <t>(0-6)</t>
  </si>
  <si>
    <t>(5-1)</t>
  </si>
  <si>
    <t xml:space="preserve"> 0-6</t>
  </si>
  <si>
    <t xml:space="preserve"> 5-1</t>
  </si>
  <si>
    <t>(0-7)</t>
  </si>
  <si>
    <t>(7-0)</t>
  </si>
  <si>
    <t xml:space="preserve"> 0-7</t>
  </si>
  <si>
    <t xml:space="preserve"> 7-0</t>
  </si>
  <si>
    <t>(0-9)</t>
  </si>
  <si>
    <t>(7-1)</t>
  </si>
  <si>
    <t xml:space="preserve"> 0-9</t>
  </si>
  <si>
    <t xml:space="preserve"> 7-1</t>
  </si>
  <si>
    <t>(1-9)</t>
  </si>
  <si>
    <t>(2-7)</t>
  </si>
  <si>
    <t xml:space="preserve"> 1-9</t>
  </si>
  <si>
    <t xml:space="preserve"> 1-2</t>
  </si>
  <si>
    <t>(1-11)</t>
  </si>
  <si>
    <t>(6-4)</t>
  </si>
  <si>
    <t xml:space="preserve"> 1-11</t>
  </si>
  <si>
    <t>(3-13)</t>
  </si>
  <si>
    <t>(5-10)</t>
  </si>
  <si>
    <t>n/a</t>
  </si>
  <si>
    <t xml:space="preserve"> 3-13</t>
  </si>
  <si>
    <t xml:space="preserve"> 5-10</t>
  </si>
  <si>
    <t>South Mountain Arena</t>
  </si>
  <si>
    <t>(3-14)</t>
  </si>
  <si>
    <t>(11-6)</t>
  </si>
  <si>
    <t xml:space="preserve"> 3-14</t>
  </si>
  <si>
    <t xml:space="preserve"> 11-6</t>
  </si>
  <si>
    <t>(4-14)</t>
  </si>
  <si>
    <t>(7-6)</t>
  </si>
  <si>
    <t xml:space="preserve"> 4-14</t>
  </si>
  <si>
    <t xml:space="preserve"> 6-3</t>
  </si>
  <si>
    <t>(4-15)</t>
  </si>
  <si>
    <t>(13-7)</t>
  </si>
  <si>
    <t xml:space="preserve"> 4-15</t>
  </si>
  <si>
    <t xml:space="preserve"> 13-7</t>
  </si>
  <si>
    <t>(6-15)</t>
  </si>
  <si>
    <t>(6-12)</t>
  </si>
  <si>
    <t xml:space="preserve"> 6-15</t>
  </si>
  <si>
    <t xml:space="preserve"> 6-12</t>
  </si>
  <si>
    <t>(7-15)</t>
  </si>
  <si>
    <t>(6-13)</t>
  </si>
  <si>
    <t xml:space="preserve"> 7-15</t>
  </si>
  <si>
    <t xml:space="preserve"> 6-13</t>
  </si>
  <si>
    <t>(8-15)</t>
  </si>
  <si>
    <t>(15-9)</t>
  </si>
  <si>
    <t xml:space="preserve"> 8-15</t>
  </si>
  <si>
    <t xml:space="preserve"> 15-9</t>
  </si>
  <si>
    <t>(8-16)</t>
  </si>
  <si>
    <t>(11-10)</t>
  </si>
  <si>
    <t xml:space="preserve"> 8-16</t>
  </si>
  <si>
    <t xml:space="preserve"> 10-7</t>
  </si>
  <si>
    <t>(9-17)</t>
  </si>
  <si>
    <t>(15-11)</t>
  </si>
  <si>
    <t xml:space="preserve"> 9-17</t>
  </si>
  <si>
    <t xml:space="preserve"> 15-11</t>
  </si>
  <si>
    <t>Monday</t>
  </si>
  <si>
    <t>(10-17)</t>
  </si>
  <si>
    <t>(14-12)</t>
  </si>
  <si>
    <t xml:space="preserve"> 10-17</t>
  </si>
  <si>
    <t xml:space="preserve"> 13-9</t>
  </si>
  <si>
    <t>(10-18)</t>
  </si>
  <si>
    <t>(21-6)</t>
  </si>
  <si>
    <t xml:space="preserve"> 10-18</t>
  </si>
  <si>
    <t xml:space="preserve"> 21-6</t>
  </si>
  <si>
    <t>(12-18)</t>
  </si>
  <si>
    <t>(7-21)</t>
  </si>
  <si>
    <t xml:space="preserve"> 12-18</t>
  </si>
  <si>
    <t xml:space="preserve"> 6-16</t>
  </si>
  <si>
    <t>Forfeit</t>
  </si>
  <si>
    <t>(12-19)</t>
  </si>
  <si>
    <t>(9-21)</t>
  </si>
  <si>
    <t xml:space="preserve"> 12-19</t>
  </si>
  <si>
    <t>(13-20)</t>
  </si>
  <si>
    <t>(7-26)</t>
  </si>
  <si>
    <t xml:space="preserve"> 13-20</t>
  </si>
  <si>
    <t>Mark DeLapp</t>
  </si>
  <si>
    <t>(14-20)</t>
  </si>
  <si>
    <t>(7-27)</t>
  </si>
  <si>
    <t xml:space="preserve"> 14-20</t>
  </si>
  <si>
    <t>Hodgson, Pat</t>
  </si>
  <si>
    <t>Blazejowski, Carol</t>
  </si>
  <si>
    <t>Comerie, Debbie</t>
  </si>
  <si>
    <t>Heiss, Tara</t>
  </si>
  <si>
    <t>Marquis, Gail</t>
  </si>
  <si>
    <t>Szeremeta, Wanda</t>
  </si>
  <si>
    <t>Tatterson, Gail</t>
  </si>
  <si>
    <t>Thomas, Janice</t>
  </si>
  <si>
    <t>Van Ness, Joan</t>
  </si>
  <si>
    <t>Young, Faye</t>
  </si>
  <si>
    <t>Young, Kaye</t>
  </si>
  <si>
    <t>Could be losingest meeting ever SF 2-6 vs Stl 0-9 = 2-15</t>
  </si>
  <si>
    <t>Dunkle, Nancy</t>
  </si>
  <si>
    <t>Washington, Suzanne</t>
  </si>
  <si>
    <t>Booker, Gerry</t>
  </si>
  <si>
    <t>Pate, Sheryl</t>
  </si>
  <si>
    <t>Rajcula, Jody</t>
  </si>
  <si>
    <t>(11-3)</t>
  </si>
  <si>
    <t>(1-12)</t>
  </si>
  <si>
    <t xml:space="preserve"> 1-12</t>
  </si>
  <si>
    <t xml:space="preserve"> 11-3</t>
  </si>
  <si>
    <t>Adjustments</t>
  </si>
  <si>
    <t>Beasley, Genia</t>
  </si>
  <si>
    <t>Chason, Carol</t>
  </si>
  <si>
    <t>Flora, Janet</t>
  </si>
  <si>
    <t>Greene, Vivian</t>
  </si>
  <si>
    <t>Jordan, Kim</t>
  </si>
  <si>
    <t>Kunzmann, Connie</t>
  </si>
  <si>
    <t>Lewis, Charlotte</t>
  </si>
  <si>
    <t>Pope, Peggy</t>
  </si>
  <si>
    <t>Taylor, Susan</t>
  </si>
  <si>
    <t>Walker, Rosie</t>
  </si>
  <si>
    <t>Warlick, Holly</t>
  </si>
  <si>
    <t>Wright, Josephine</t>
  </si>
  <si>
    <t>Caldwell, Breena</t>
  </si>
  <si>
    <t>Mason, Debbie</t>
  </si>
  <si>
    <t>Sharps, Denise</t>
  </si>
  <si>
    <t>Tech: Coach Gillman</t>
  </si>
  <si>
    <t>Bud Felichio</t>
  </si>
  <si>
    <t>Reuben Norris</t>
  </si>
  <si>
    <t>Original Boxscore Used</t>
  </si>
  <si>
    <t>??? Dillard</t>
  </si>
  <si>
    <t>Steve Zebos</t>
  </si>
  <si>
    <t>Rutland, Renee</t>
  </si>
  <si>
    <t>Schmidt, Alice</t>
  </si>
  <si>
    <t>Name not in Newspaper</t>
  </si>
  <si>
    <t>Info from St Louis Dispatch</t>
  </si>
  <si>
    <t>Info from St. Louis Dispatch</t>
  </si>
  <si>
    <t>W</t>
  </si>
  <si>
    <t>Injured - leg in cast</t>
  </si>
  <si>
    <t>3rd Q - possible rupt Achillies</t>
  </si>
  <si>
    <t>Meyers, Ann</t>
  </si>
  <si>
    <t>2nd Q - reinjured her knee</t>
  </si>
  <si>
    <t>Injured - Achillies Tendon</t>
  </si>
  <si>
    <t>? ? ? Corbin</t>
  </si>
  <si>
    <t>? ? ? Mannenberg</t>
  </si>
  <si>
    <t>Technical</t>
  </si>
  <si>
    <t>Technical: Pearl Moore</t>
  </si>
  <si>
    <t>Info From Oakland Tribune</t>
  </si>
  <si>
    <t>? ? ? Christian</t>
  </si>
  <si>
    <t>Pope, Rowana</t>
  </si>
  <si>
    <t>Info From St. Louis Dispatch</t>
  </si>
  <si>
    <t>Info From St Louis Dispatch</t>
  </si>
  <si>
    <t>Gregory, Anne</t>
  </si>
  <si>
    <t>Harris, Willodean</t>
  </si>
  <si>
    <t>Harris, Wilodean</t>
  </si>
  <si>
    <t>Montgomery, Pat</t>
  </si>
  <si>
    <t>Stachion, Toni</t>
  </si>
  <si>
    <t>Minneapolis Audit.</t>
  </si>
  <si>
    <t>Chavers, Tonyus</t>
  </si>
  <si>
    <t xml:space="preserve">  ? ? </t>
  </si>
  <si>
    <t xml:space="preserve"> 500 per the newspaper</t>
  </si>
  <si>
    <t>Bob Christian</t>
  </si>
  <si>
    <t>est per Newspaper</t>
  </si>
  <si>
    <t>Decker, Patti</t>
  </si>
  <si>
    <t xml:space="preserve">L </t>
  </si>
  <si>
    <t>Gaugert, Rachel</t>
  </si>
  <si>
    <t>Univ. of Minnesota</t>
  </si>
  <si>
    <t>Meredith, Sue</t>
  </si>
  <si>
    <t>Ohm, Elsie</t>
  </si>
  <si>
    <t>Mankato State</t>
  </si>
  <si>
    <t>Peterson, Debra</t>
  </si>
  <si>
    <t>Pummell, Cindy</t>
  </si>
  <si>
    <t>Savage, Brenda</t>
  </si>
  <si>
    <t>Sjoquist, Lynette</t>
  </si>
  <si>
    <t>6 Free Agents (volunteering) + 3 College Seniors (refuse pay to keep amateur status)</t>
  </si>
  <si>
    <t>Name not in Box Score</t>
  </si>
  <si>
    <t>Manderfeld, Mary</t>
  </si>
  <si>
    <t>Original Box Score Used</t>
  </si>
  <si>
    <t>Info from</t>
  </si>
  <si>
    <t>Info from Chicago Tribune</t>
  </si>
  <si>
    <t>Willodean Harris in Contract dispute - 1st 8 games</t>
  </si>
  <si>
    <t>Technical Foul: Coach Larry Gillman</t>
  </si>
  <si>
    <t>ORIGINAL Box Score Used</t>
  </si>
  <si>
    <t>Tech: Coach Williams</t>
  </si>
  <si>
    <t>Technical Foul: Coach Greg Williams  3rd Qtr 9:52</t>
  </si>
  <si>
    <t>Close game - Gillman tech with 7 seconds left, how did this affect the game?</t>
  </si>
  <si>
    <t>Technical: Jane Ellen Cook 4th Qtr :02</t>
  </si>
  <si>
    <t>Back to Back close games with a Tech in the last 10 seconds</t>
  </si>
  <si>
    <t>OT - Injured knee</t>
  </si>
  <si>
    <t>OT  Tech: Coach Williams</t>
  </si>
  <si>
    <t>Technical Foul: Coach Greg Williams</t>
  </si>
  <si>
    <t>St. Louis Dispatch said Gwyn got 19 rebs - don't trust the information</t>
  </si>
  <si>
    <t>Technical Foul: Althea Gwyn</t>
  </si>
  <si>
    <t>none</t>
  </si>
  <si>
    <t>FORFEIT</t>
  </si>
  <si>
    <t>Technical Foul: Charlene McWhorter</t>
  </si>
  <si>
    <t xml:space="preserve">                          Patricia Roberts</t>
  </si>
  <si>
    <t>??? Gill</t>
  </si>
  <si>
    <t>Times-Picayune</t>
  </si>
  <si>
    <t>Injured Ankle - 3rd Qtr</t>
  </si>
  <si>
    <t>Team sold 5,000 tickets, but a</t>
  </si>
  <si>
    <t>Paralyzing Ice Storm - day of Game</t>
  </si>
  <si>
    <t>Omaha World-Herald</t>
  </si>
  <si>
    <t xml:space="preserve">  Omaha World-Herald</t>
  </si>
  <si>
    <t xml:space="preserve"> 10 in 3rd qtr</t>
  </si>
  <si>
    <t xml:space="preserve"> 11 in 3rd qtr</t>
  </si>
  <si>
    <t>&lt;at least</t>
  </si>
  <si>
    <t>Technical: Lydia Johnson</t>
  </si>
  <si>
    <t>Name Not in Newspapers</t>
  </si>
  <si>
    <t>Injured - out rest of year</t>
  </si>
  <si>
    <t>Injured - Ruptured Achilles? - No</t>
  </si>
  <si>
    <t>Re-Injured Her Knee</t>
  </si>
  <si>
    <t>Name Not in Newspaper</t>
  </si>
  <si>
    <t>Injury - 2nd Player Out Rest of Year</t>
  </si>
  <si>
    <t>Injured - Achilles</t>
  </si>
  <si>
    <t>Injured - Knee</t>
  </si>
  <si>
    <t xml:space="preserve"> Injured - </t>
  </si>
  <si>
    <t>Injured - 3rd Player Out Rest of Year</t>
  </si>
  <si>
    <t xml:space="preserve">Injured  </t>
  </si>
  <si>
    <t>Injured</t>
  </si>
  <si>
    <t xml:space="preserve">Injured -  </t>
  </si>
  <si>
    <t xml:space="preserve">Injured - </t>
  </si>
  <si>
    <t>Matthews, Linda</t>
  </si>
  <si>
    <t>Jeffrey, Jill</t>
  </si>
  <si>
    <t>Injured - Foot</t>
  </si>
  <si>
    <t>St,L</t>
  </si>
  <si>
    <t>Name Not in Box Score</t>
  </si>
  <si>
    <t>Engel, Cheryl</t>
  </si>
  <si>
    <t>Not Recruited for This Game</t>
  </si>
  <si>
    <t>Roberts, Linda</t>
  </si>
  <si>
    <t>Wahl-Bye, Sue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</si>
</sst>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rgb="FFFF0000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0" fillId="2" borderId="0" xfId="0" applyFill="1"/>
    <xf numFmtId="0" fontId="5" fillId="0" borderId="0" xfId="0" applyFont="1"/>
    <xf numFmtId="1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8" fillId="3" borderId="0" xfId="0" applyFont="1" applyFill="1"/>
    <xf numFmtId="0" fontId="2" fillId="3" borderId="0" xfId="0" applyFont="1" applyFill="1"/>
    <xf numFmtId="0" fontId="0" fillId="3" borderId="0" xfId="0" applyFill="1"/>
    <xf numFmtId="0" fontId="9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2" xfId="0" applyFont="1" applyFill="1" applyBorder="1"/>
    <xf numFmtId="0" fontId="7" fillId="3" borderId="3" xfId="0" applyFont="1" applyFill="1" applyBorder="1"/>
    <xf numFmtId="0" fontId="0" fillId="3" borderId="4" xfId="0" applyFill="1" applyBorder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164" fontId="10" fillId="0" borderId="0" xfId="1" applyNumberFormat="1" applyFont="1"/>
    <xf numFmtId="0" fontId="6" fillId="0" borderId="0" xfId="0" applyFont="1" applyAlignment="1">
      <alignment horizontal="center"/>
    </xf>
    <xf numFmtId="0" fontId="11" fillId="0" borderId="0" xfId="0" applyFont="1"/>
    <xf numFmtId="0" fontId="12" fillId="0" borderId="1" xfId="0" applyFont="1" applyBorder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20" fontId="12" fillId="0" borderId="0" xfId="0" applyNumberFormat="1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2" borderId="0" xfId="0" applyFont="1" applyFill="1" applyAlignment="1">
      <alignment horizontal="left"/>
    </xf>
    <xf numFmtId="2" fontId="16" fillId="0" borderId="0" xfId="0" applyNumberFormat="1" applyFont="1"/>
    <xf numFmtId="2" fontId="17" fillId="0" borderId="0" xfId="0" applyNumberFormat="1" applyFont="1"/>
    <xf numFmtId="0" fontId="2" fillId="0" borderId="1" xfId="0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5" fontId="7" fillId="0" borderId="0" xfId="0" applyNumberFormat="1" applyFont="1"/>
    <xf numFmtId="0" fontId="19" fillId="0" borderId="0" xfId="0" applyFont="1"/>
    <xf numFmtId="0" fontId="20" fillId="0" borderId="0" xfId="0" applyFont="1" applyAlignment="1">
      <alignment horizontal="center"/>
    </xf>
    <xf numFmtId="0" fontId="2" fillId="4" borderId="0" xfId="0" applyFont="1" applyFill="1"/>
    <xf numFmtId="0" fontId="5" fillId="4" borderId="0" xfId="0" applyFont="1" applyFill="1" applyAlignment="1">
      <alignment horizontal="center"/>
    </xf>
    <xf numFmtId="165" fontId="5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19" fillId="4" borderId="0" xfId="0" applyFont="1" applyFill="1"/>
    <xf numFmtId="0" fontId="7" fillId="0" borderId="0" xfId="0" applyFont="1" applyAlignment="1">
      <alignment horizontal="center"/>
    </xf>
    <xf numFmtId="166" fontId="10" fillId="4" borderId="0" xfId="2" applyNumberFormat="1" applyFont="1" applyFill="1"/>
    <xf numFmtId="166" fontId="5" fillId="4" borderId="0" xfId="2" applyNumberFormat="1" applyFont="1" applyFill="1"/>
    <xf numFmtId="0" fontId="10" fillId="0" borderId="1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2" borderId="0" xfId="0" applyFont="1" applyFill="1"/>
    <xf numFmtId="0" fontId="7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4" borderId="0" xfId="0" quotePrefix="1" applyFont="1" applyFill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164" fontId="2" fillId="0" borderId="0" xfId="1" applyNumberFormat="1" applyFont="1" applyAlignment="1">
      <alignment horizontal="center" vertical="center"/>
    </xf>
    <xf numFmtId="164" fontId="2" fillId="4" borderId="0" xfId="1" applyNumberFormat="1" applyFont="1" applyFill="1" applyAlignment="1">
      <alignment horizontal="center" vertical="center"/>
    </xf>
    <xf numFmtId="0" fontId="21" fillId="0" borderId="0" xfId="0" applyFont="1"/>
    <xf numFmtId="0" fontId="22" fillId="0" borderId="0" xfId="0" applyFont="1"/>
    <xf numFmtId="164" fontId="10" fillId="0" borderId="0" xfId="1" applyNumberFormat="1" applyFont="1" applyFill="1"/>
    <xf numFmtId="0" fontId="6" fillId="6" borderId="0" xfId="0" applyFont="1" applyFill="1" applyAlignment="1">
      <alignment horizontal="center"/>
    </xf>
    <xf numFmtId="20" fontId="12" fillId="6" borderId="0" xfId="0" applyNumberFormat="1" applyFont="1" applyFill="1"/>
    <xf numFmtId="164" fontId="10" fillId="6" borderId="0" xfId="1" applyNumberFormat="1" applyFont="1" applyFill="1"/>
    <xf numFmtId="164" fontId="2" fillId="4" borderId="0" xfId="1" quotePrefix="1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2" fillId="4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166" fontId="10" fillId="0" borderId="0" xfId="2" applyNumberFormat="1" applyFont="1" applyFill="1" applyBorder="1"/>
    <xf numFmtId="166" fontId="5" fillId="0" borderId="0" xfId="2" applyNumberFormat="1" applyFont="1" applyFill="1" applyBorder="1"/>
    <xf numFmtId="0" fontId="10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4" fontId="14" fillId="0" borderId="0" xfId="1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18" fillId="4" borderId="0" xfId="0" applyFont="1" applyFill="1"/>
    <xf numFmtId="0" fontId="23" fillId="4" borderId="0" xfId="0" applyFont="1" applyFill="1"/>
    <xf numFmtId="0" fontId="2" fillId="4" borderId="0" xfId="0" quotePrefix="1" applyFont="1" applyFill="1" applyAlignment="1">
      <alignment horizontal="center"/>
    </xf>
    <xf numFmtId="164" fontId="2" fillId="0" borderId="0" xfId="1" applyNumberFormat="1" applyFont="1" applyFill="1" applyBorder="1" applyAlignment="1">
      <alignment horizontal="center" vertical="center"/>
    </xf>
    <xf numFmtId="0" fontId="2" fillId="0" borderId="0" xfId="0" quotePrefix="1" applyFont="1"/>
    <xf numFmtId="0" fontId="23" fillId="0" borderId="0" xfId="0" applyFont="1"/>
    <xf numFmtId="0" fontId="23" fillId="0" borderId="0" xfId="0" applyFont="1" applyAlignment="1">
      <alignment horizontal="center"/>
    </xf>
    <xf numFmtId="0" fontId="23" fillId="4" borderId="0" xfId="0" applyFont="1" applyFill="1" applyAlignment="1">
      <alignment horizontal="center"/>
    </xf>
    <xf numFmtId="0" fontId="7" fillId="6" borderId="0" xfId="0" applyFont="1" applyFill="1"/>
    <xf numFmtId="0" fontId="7" fillId="6" borderId="0" xfId="0" applyFont="1" applyFill="1" applyAlignment="1">
      <alignment horizontal="right"/>
    </xf>
    <xf numFmtId="0" fontId="8" fillId="0" borderId="0" xfId="0" applyFont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6" borderId="0" xfId="0" applyFont="1" applyFill="1" applyAlignment="1">
      <alignment horizontal="left"/>
    </xf>
    <xf numFmtId="0" fontId="9" fillId="6" borderId="0" xfId="0" applyFont="1" applyFill="1" applyAlignment="1">
      <alignment horizontal="center"/>
    </xf>
    <xf numFmtId="0" fontId="24" fillId="6" borderId="0" xfId="0" applyFont="1" applyFill="1" applyAlignment="1">
      <alignment horizontal="left"/>
    </xf>
    <xf numFmtId="0" fontId="7" fillId="6" borderId="0" xfId="0" applyFont="1" applyFill="1" applyAlignment="1">
      <alignment horizontal="center"/>
    </xf>
    <xf numFmtId="165" fontId="11" fillId="0" borderId="0" xfId="0" applyNumberFormat="1" applyFont="1"/>
    <xf numFmtId="0" fontId="11" fillId="6" borderId="1" xfId="0" applyFont="1" applyFill="1" applyBorder="1" applyAlignment="1">
      <alignment horizontal="center"/>
    </xf>
    <xf numFmtId="164" fontId="2" fillId="0" borderId="0" xfId="1" applyNumberFormat="1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EF6C9-42C9-475B-B5D8-E7A23A50FB51}">
  <sheetPr>
    <tabColor rgb="FFFF0000"/>
    <pageSetUpPr fitToPage="1"/>
  </sheetPr>
  <dimension ref="A1:AB52"/>
  <sheetViews>
    <sheetView tabSelected="1"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400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5" t="s">
        <v>424</v>
      </c>
    </row>
    <row r="3" spans="1:28" x14ac:dyDescent="0.3">
      <c r="B3" s="1"/>
      <c r="C3" s="6">
        <v>29562</v>
      </c>
      <c r="D3" s="7" t="s">
        <v>1</v>
      </c>
      <c r="E3" s="8"/>
      <c r="F3" s="27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133</v>
      </c>
      <c r="D4" s="7" t="s">
        <v>5</v>
      </c>
      <c r="E4" s="8"/>
      <c r="F4" s="27"/>
      <c r="G4" s="1"/>
      <c r="J4" s="15" t="s">
        <v>206</v>
      </c>
      <c r="K4" s="16" t="s">
        <v>45</v>
      </c>
      <c r="L4" s="17"/>
      <c r="M4" s="18"/>
      <c r="N4" s="87"/>
      <c r="O4" s="87">
        <v>45</v>
      </c>
      <c r="P4" s="87"/>
      <c r="Q4" s="87">
        <v>42</v>
      </c>
      <c r="R4" s="20"/>
      <c r="S4" s="21">
        <f>SUM(N4:R4)</f>
        <v>87</v>
      </c>
      <c r="T4" s="22">
        <v>360</v>
      </c>
    </row>
    <row r="5" spans="1:28" x14ac:dyDescent="0.3">
      <c r="B5" s="1"/>
      <c r="C5" s="6" t="s">
        <v>205</v>
      </c>
      <c r="D5" s="7" t="s">
        <v>6</v>
      </c>
      <c r="E5" s="1"/>
      <c r="F5" s="1"/>
      <c r="G5" s="1"/>
      <c r="J5" s="15" t="s">
        <v>207</v>
      </c>
      <c r="K5" s="16" t="s">
        <v>58</v>
      </c>
      <c r="L5" s="17"/>
      <c r="M5" s="18"/>
      <c r="N5" s="87"/>
      <c r="O5" s="87">
        <v>45</v>
      </c>
      <c r="P5" s="87"/>
      <c r="Q5" s="87">
        <v>50</v>
      </c>
      <c r="R5" s="20"/>
      <c r="S5" s="21">
        <f>SUM(N5:R5)</f>
        <v>95</v>
      </c>
      <c r="T5" s="22">
        <v>360</v>
      </c>
      <c r="U5" s="1"/>
      <c r="V5" s="1"/>
      <c r="W5" s="1"/>
    </row>
    <row r="6" spans="1:28" x14ac:dyDescent="0.3">
      <c r="C6" s="23">
        <v>1257</v>
      </c>
      <c r="D6" s="7" t="s">
        <v>7</v>
      </c>
      <c r="F6" s="1" t="s">
        <v>422</v>
      </c>
      <c r="T6" s="1"/>
      <c r="U6" s="1"/>
      <c r="V6" s="1"/>
      <c r="W6" s="1"/>
    </row>
    <row r="7" spans="1:28" x14ac:dyDescent="0.3">
      <c r="B7" s="1"/>
      <c r="C7" s="63"/>
      <c r="D7" s="7" t="s">
        <v>8</v>
      </c>
      <c r="F7" s="1" t="s">
        <v>423</v>
      </c>
      <c r="G7" s="1"/>
      <c r="S7" s="1"/>
      <c r="T7" s="25" t="s">
        <v>9</v>
      </c>
      <c r="U7" s="1"/>
      <c r="V7" s="26">
        <v>360</v>
      </c>
      <c r="W7" s="1"/>
    </row>
    <row r="8" spans="1:28" x14ac:dyDescent="0.3">
      <c r="B8" s="1"/>
      <c r="C8" s="63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1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86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57</v>
      </c>
      <c r="B13" s="1" t="s">
        <v>46</v>
      </c>
      <c r="C13" s="27" t="s">
        <v>47</v>
      </c>
      <c r="D13" s="38">
        <v>7</v>
      </c>
      <c r="E13" s="84" t="s">
        <v>430</v>
      </c>
      <c r="F13" s="27"/>
      <c r="G13" s="84"/>
      <c r="H13" s="27"/>
      <c r="I13" s="27"/>
      <c r="J13" s="27"/>
      <c r="K13" s="27"/>
      <c r="L13" s="84"/>
      <c r="M13" s="84"/>
      <c r="N13" s="27">
        <f t="shared" ref="N13:N19" si="0">SUM(L13:M13)</f>
        <v>0</v>
      </c>
      <c r="O13" s="85"/>
      <c r="P13" s="85"/>
      <c r="Q13" s="85"/>
      <c r="R13" s="85"/>
      <c r="S13" s="85"/>
      <c r="T13" s="27">
        <f t="shared" ref="T13:T25" si="1">+(F13*2)+J13</f>
        <v>0</v>
      </c>
      <c r="U13" s="40" t="str">
        <f t="shared" ref="U13:U24" si="2">IFERROR(((T13+Q13+N13-R13)+(O13*2))/E13,"")</f>
        <v/>
      </c>
      <c r="V13" s="22">
        <v>360</v>
      </c>
      <c r="W13" s="22" t="s">
        <v>76</v>
      </c>
      <c r="X13" s="22" t="s">
        <v>77</v>
      </c>
      <c r="Y13" s="58">
        <v>1257</v>
      </c>
      <c r="Z13" s="41"/>
      <c r="AA13" s="1" t="s">
        <v>78</v>
      </c>
      <c r="AB13" s="28" t="s">
        <v>208</v>
      </c>
    </row>
    <row r="14" spans="1:28" x14ac:dyDescent="0.3">
      <c r="A14" s="1" t="s">
        <v>57</v>
      </c>
      <c r="B14" s="1" t="s">
        <v>46</v>
      </c>
      <c r="C14" s="27" t="s">
        <v>142</v>
      </c>
      <c r="D14" s="38">
        <v>6</v>
      </c>
      <c r="E14" s="84"/>
      <c r="F14" s="27">
        <v>4</v>
      </c>
      <c r="G14" s="84"/>
      <c r="H14" s="27"/>
      <c r="I14" s="27"/>
      <c r="J14" s="27">
        <v>5</v>
      </c>
      <c r="K14" s="27">
        <v>7</v>
      </c>
      <c r="L14" s="84"/>
      <c r="M14" s="84"/>
      <c r="N14" s="27">
        <f t="shared" ref="N14" si="3">SUM(L14:M14)</f>
        <v>0</v>
      </c>
      <c r="O14" s="85"/>
      <c r="P14" s="85"/>
      <c r="Q14" s="85"/>
      <c r="R14" s="85"/>
      <c r="S14" s="85"/>
      <c r="T14" s="27">
        <f t="shared" si="1"/>
        <v>13</v>
      </c>
      <c r="U14" s="40" t="str">
        <f t="shared" si="2"/>
        <v/>
      </c>
      <c r="V14" s="22">
        <v>360</v>
      </c>
      <c r="W14" s="22" t="s">
        <v>76</v>
      </c>
      <c r="X14" s="22" t="s">
        <v>77</v>
      </c>
      <c r="Y14" s="58">
        <v>1257</v>
      </c>
      <c r="Z14" s="41"/>
      <c r="AA14" s="1" t="s">
        <v>78</v>
      </c>
      <c r="AB14" s="28" t="s">
        <v>208</v>
      </c>
    </row>
    <row r="15" spans="1:28" x14ac:dyDescent="0.3">
      <c r="A15" s="1" t="s">
        <v>57</v>
      </c>
      <c r="B15" s="1" t="s">
        <v>46</v>
      </c>
      <c r="C15" s="27" t="s">
        <v>80</v>
      </c>
      <c r="D15" s="38">
        <v>22</v>
      </c>
      <c r="E15" s="84" t="s">
        <v>430</v>
      </c>
      <c r="F15" s="27"/>
      <c r="G15" s="84"/>
      <c r="H15" s="27"/>
      <c r="I15" s="27"/>
      <c r="J15" s="27"/>
      <c r="K15" s="27"/>
      <c r="L15" s="84"/>
      <c r="M15" s="84"/>
      <c r="N15" s="27"/>
      <c r="O15" s="85"/>
      <c r="P15" s="85"/>
      <c r="Q15" s="85"/>
      <c r="R15" s="85"/>
      <c r="S15" s="85"/>
      <c r="T15" s="27"/>
      <c r="U15" s="40"/>
      <c r="V15" s="22">
        <v>360</v>
      </c>
      <c r="W15" s="22" t="s">
        <v>76</v>
      </c>
      <c r="X15" s="22" t="s">
        <v>77</v>
      </c>
      <c r="Y15" s="58">
        <v>1257</v>
      </c>
      <c r="Z15" s="41"/>
      <c r="AA15" s="1" t="s">
        <v>78</v>
      </c>
      <c r="AB15" s="28" t="s">
        <v>208</v>
      </c>
    </row>
    <row r="16" spans="1:28" x14ac:dyDescent="0.3">
      <c r="A16" s="1" t="s">
        <v>57</v>
      </c>
      <c r="B16" s="1" t="s">
        <v>46</v>
      </c>
      <c r="C16" s="27" t="s">
        <v>48</v>
      </c>
      <c r="D16" s="38">
        <v>50</v>
      </c>
      <c r="E16" s="84"/>
      <c r="F16" s="27">
        <v>1</v>
      </c>
      <c r="G16" s="84"/>
      <c r="H16" s="27"/>
      <c r="I16" s="27"/>
      <c r="J16" s="27">
        <v>4</v>
      </c>
      <c r="K16" s="27">
        <v>4</v>
      </c>
      <c r="L16" s="84"/>
      <c r="M16" s="84"/>
      <c r="N16" s="27">
        <f t="shared" si="0"/>
        <v>0</v>
      </c>
      <c r="O16" s="85"/>
      <c r="P16" s="85"/>
      <c r="Q16" s="85"/>
      <c r="R16" s="85"/>
      <c r="S16" s="85"/>
      <c r="T16" s="27">
        <f t="shared" si="1"/>
        <v>6</v>
      </c>
      <c r="U16" s="40" t="str">
        <f t="shared" si="2"/>
        <v/>
      </c>
      <c r="V16" s="22">
        <v>360</v>
      </c>
      <c r="W16" s="22" t="s">
        <v>76</v>
      </c>
      <c r="X16" s="22" t="s">
        <v>77</v>
      </c>
      <c r="Y16" s="58">
        <v>1257</v>
      </c>
      <c r="Z16" s="41"/>
      <c r="AA16" s="1" t="s">
        <v>78</v>
      </c>
      <c r="AB16" s="28" t="s">
        <v>208</v>
      </c>
    </row>
    <row r="17" spans="1:28" x14ac:dyDescent="0.3">
      <c r="A17" s="1" t="s">
        <v>57</v>
      </c>
      <c r="B17" s="1" t="s">
        <v>46</v>
      </c>
      <c r="C17" s="27" t="s">
        <v>49</v>
      </c>
      <c r="D17" s="38">
        <v>1</v>
      </c>
      <c r="E17" s="84"/>
      <c r="F17" s="27">
        <v>3</v>
      </c>
      <c r="G17" s="84"/>
      <c r="H17" s="27"/>
      <c r="I17" s="27"/>
      <c r="J17" s="27">
        <v>2</v>
      </c>
      <c r="K17" s="27">
        <v>4</v>
      </c>
      <c r="L17" s="84"/>
      <c r="M17" s="84"/>
      <c r="N17" s="27">
        <f t="shared" si="0"/>
        <v>0</v>
      </c>
      <c r="O17" s="85"/>
      <c r="P17" s="85"/>
      <c r="Q17" s="85"/>
      <c r="R17" s="85"/>
      <c r="S17" s="85"/>
      <c r="T17" s="27">
        <f t="shared" si="1"/>
        <v>8</v>
      </c>
      <c r="U17" s="40" t="str">
        <f t="shared" si="2"/>
        <v/>
      </c>
      <c r="V17" s="22">
        <v>360</v>
      </c>
      <c r="W17" s="22" t="s">
        <v>76</v>
      </c>
      <c r="X17" s="22" t="s">
        <v>77</v>
      </c>
      <c r="Y17" s="58">
        <v>1257</v>
      </c>
      <c r="Z17" s="41"/>
      <c r="AA17" s="1" t="s">
        <v>78</v>
      </c>
      <c r="AB17" s="28" t="s">
        <v>208</v>
      </c>
    </row>
    <row r="18" spans="1:28" x14ac:dyDescent="0.3">
      <c r="A18" s="1" t="s">
        <v>57</v>
      </c>
      <c r="B18" s="1" t="s">
        <v>46</v>
      </c>
      <c r="C18" s="27" t="s">
        <v>50</v>
      </c>
      <c r="D18" s="38">
        <v>12</v>
      </c>
      <c r="E18" s="84"/>
      <c r="F18" s="27">
        <v>8</v>
      </c>
      <c r="G18" s="84"/>
      <c r="H18" s="27"/>
      <c r="I18" s="27"/>
      <c r="J18" s="27">
        <v>5</v>
      </c>
      <c r="K18" s="27">
        <v>8</v>
      </c>
      <c r="L18" s="84"/>
      <c r="M18" s="84"/>
      <c r="N18" s="27">
        <f t="shared" si="0"/>
        <v>0</v>
      </c>
      <c r="O18" s="85"/>
      <c r="P18" s="85"/>
      <c r="Q18" s="85"/>
      <c r="R18" s="85"/>
      <c r="S18" s="85"/>
      <c r="T18" s="27">
        <f t="shared" si="1"/>
        <v>21</v>
      </c>
      <c r="U18" s="40" t="str">
        <f t="shared" si="2"/>
        <v/>
      </c>
      <c r="V18" s="22">
        <v>360</v>
      </c>
      <c r="W18" s="22" t="s">
        <v>76</v>
      </c>
      <c r="X18" s="22" t="s">
        <v>77</v>
      </c>
      <c r="Y18" s="58">
        <v>1257</v>
      </c>
      <c r="Z18" s="41"/>
      <c r="AA18" s="1" t="s">
        <v>78</v>
      </c>
      <c r="AB18" s="28" t="s">
        <v>208</v>
      </c>
    </row>
    <row r="19" spans="1:28" x14ac:dyDescent="0.3">
      <c r="A19" s="1" t="s">
        <v>57</v>
      </c>
      <c r="B19" s="1" t="s">
        <v>46</v>
      </c>
      <c r="C19" s="27" t="s">
        <v>55</v>
      </c>
      <c r="D19" s="38">
        <v>33</v>
      </c>
      <c r="E19" s="84"/>
      <c r="F19" s="27">
        <v>5</v>
      </c>
      <c r="G19" s="84"/>
      <c r="H19" s="27"/>
      <c r="I19" s="27"/>
      <c r="J19" s="27">
        <v>1</v>
      </c>
      <c r="K19" s="27">
        <v>1</v>
      </c>
      <c r="L19" s="84"/>
      <c r="M19" s="84"/>
      <c r="N19" s="27">
        <f t="shared" si="0"/>
        <v>0</v>
      </c>
      <c r="O19" s="85"/>
      <c r="P19" s="85"/>
      <c r="Q19" s="85"/>
      <c r="R19" s="85"/>
      <c r="S19" s="85"/>
      <c r="T19" s="27">
        <f t="shared" si="1"/>
        <v>11</v>
      </c>
      <c r="U19" s="40" t="str">
        <f t="shared" si="2"/>
        <v/>
      </c>
      <c r="V19" s="22">
        <v>360</v>
      </c>
      <c r="W19" s="22" t="s">
        <v>76</v>
      </c>
      <c r="X19" s="22" t="s">
        <v>77</v>
      </c>
      <c r="Y19" s="58">
        <v>1257</v>
      </c>
      <c r="Z19" s="41"/>
      <c r="AA19" s="1" t="s">
        <v>78</v>
      </c>
      <c r="AB19" s="28" t="s">
        <v>208</v>
      </c>
    </row>
    <row r="20" spans="1:28" x14ac:dyDescent="0.3">
      <c r="A20" s="1" t="s">
        <v>57</v>
      </c>
      <c r="B20" s="1" t="s">
        <v>46</v>
      </c>
      <c r="C20" s="27" t="s">
        <v>54</v>
      </c>
      <c r="D20" s="38">
        <v>11</v>
      </c>
      <c r="E20" s="84"/>
      <c r="F20" s="27">
        <v>2</v>
      </c>
      <c r="G20" s="84"/>
      <c r="H20" s="27">
        <v>1</v>
      </c>
      <c r="I20" s="27"/>
      <c r="J20" s="27">
        <v>0</v>
      </c>
      <c r="K20" s="27">
        <v>0</v>
      </c>
      <c r="L20" s="84"/>
      <c r="M20" s="84"/>
      <c r="N20" s="27">
        <f>SUM(L20:M20)</f>
        <v>0</v>
      </c>
      <c r="O20" s="85"/>
      <c r="P20" s="85"/>
      <c r="Q20" s="85"/>
      <c r="R20" s="85"/>
      <c r="S20" s="85"/>
      <c r="T20" s="27">
        <v>7</v>
      </c>
      <c r="U20" s="40" t="str">
        <f t="shared" si="2"/>
        <v/>
      </c>
      <c r="V20" s="22">
        <v>360</v>
      </c>
      <c r="W20" s="22" t="s">
        <v>76</v>
      </c>
      <c r="X20" s="22" t="s">
        <v>77</v>
      </c>
      <c r="Y20" s="58">
        <v>1257</v>
      </c>
      <c r="Z20" s="41"/>
      <c r="AA20" s="1" t="s">
        <v>78</v>
      </c>
      <c r="AB20" s="28" t="s">
        <v>208</v>
      </c>
    </row>
    <row r="21" spans="1:28" x14ac:dyDescent="0.3">
      <c r="A21" s="1" t="s">
        <v>57</v>
      </c>
      <c r="B21" s="1" t="s">
        <v>46</v>
      </c>
      <c r="C21" s="27" t="s">
        <v>51</v>
      </c>
      <c r="D21" s="38">
        <v>44</v>
      </c>
      <c r="E21" s="84"/>
      <c r="F21" s="27">
        <v>8</v>
      </c>
      <c r="G21" s="84"/>
      <c r="H21" s="27"/>
      <c r="I21" s="27"/>
      <c r="J21" s="27">
        <v>0</v>
      </c>
      <c r="K21" s="27">
        <v>0</v>
      </c>
      <c r="L21" s="84"/>
      <c r="M21" s="84"/>
      <c r="N21" s="27">
        <f>SUM(L21:M21)</f>
        <v>0</v>
      </c>
      <c r="O21" s="85"/>
      <c r="P21" s="85"/>
      <c r="Q21" s="85"/>
      <c r="R21" s="85"/>
      <c r="S21" s="85"/>
      <c r="T21" s="27">
        <f t="shared" si="1"/>
        <v>16</v>
      </c>
      <c r="U21" s="40" t="str">
        <f t="shared" si="2"/>
        <v/>
      </c>
      <c r="V21" s="22">
        <v>360</v>
      </c>
      <c r="W21" s="22" t="s">
        <v>76</v>
      </c>
      <c r="X21" s="22" t="s">
        <v>77</v>
      </c>
      <c r="Y21" s="58">
        <v>1257</v>
      </c>
      <c r="Z21" s="41"/>
      <c r="AA21" s="1" t="s">
        <v>78</v>
      </c>
      <c r="AB21" s="28" t="s">
        <v>208</v>
      </c>
    </row>
    <row r="22" spans="1:28" x14ac:dyDescent="0.3">
      <c r="A22" s="1" t="s">
        <v>57</v>
      </c>
      <c r="B22" s="1" t="s">
        <v>46</v>
      </c>
      <c r="C22" s="27" t="s">
        <v>354</v>
      </c>
      <c r="D22" s="38">
        <v>2</v>
      </c>
      <c r="E22" s="84" t="s">
        <v>430</v>
      </c>
      <c r="F22" s="27"/>
      <c r="G22" s="84"/>
      <c r="H22" s="27"/>
      <c r="I22" s="27"/>
      <c r="J22" s="27"/>
      <c r="K22" s="27"/>
      <c r="L22" s="84"/>
      <c r="M22" s="84"/>
      <c r="N22" s="27"/>
      <c r="O22" s="85"/>
      <c r="P22" s="85"/>
      <c r="Q22" s="85"/>
      <c r="R22" s="85"/>
      <c r="S22" s="85"/>
      <c r="T22" s="27"/>
      <c r="U22" s="40" t="str">
        <f t="shared" ref="U22:U23" si="4">IFERROR(((T22+Q22+N22-R22)+(O22*2))/E22,"")</f>
        <v/>
      </c>
      <c r="V22" s="22">
        <v>360</v>
      </c>
      <c r="W22" s="22" t="s">
        <v>76</v>
      </c>
      <c r="X22" s="22" t="s">
        <v>77</v>
      </c>
      <c r="Y22" s="58">
        <v>1257</v>
      </c>
      <c r="Z22" s="41"/>
      <c r="AA22" s="1" t="s">
        <v>78</v>
      </c>
      <c r="AB22" s="28" t="s">
        <v>208</v>
      </c>
    </row>
    <row r="23" spans="1:28" x14ac:dyDescent="0.3">
      <c r="A23" s="1" t="s">
        <v>57</v>
      </c>
      <c r="B23" s="1" t="s">
        <v>46</v>
      </c>
      <c r="C23" s="27" t="s">
        <v>355</v>
      </c>
      <c r="D23" s="38">
        <v>25</v>
      </c>
      <c r="E23" s="84" t="s">
        <v>430</v>
      </c>
      <c r="F23" s="27"/>
      <c r="G23" s="84"/>
      <c r="H23" s="27"/>
      <c r="I23" s="27"/>
      <c r="J23" s="27"/>
      <c r="K23" s="27"/>
      <c r="L23" s="84"/>
      <c r="M23" s="84"/>
      <c r="N23" s="27"/>
      <c r="O23" s="85"/>
      <c r="P23" s="85"/>
      <c r="Q23" s="85"/>
      <c r="R23" s="85"/>
      <c r="S23" s="85"/>
      <c r="T23" s="27"/>
      <c r="U23" s="40" t="str">
        <f t="shared" si="4"/>
        <v/>
      </c>
      <c r="V23" s="22">
        <v>360</v>
      </c>
      <c r="W23" s="22" t="s">
        <v>76</v>
      </c>
      <c r="X23" s="22" t="s">
        <v>77</v>
      </c>
      <c r="Y23" s="58">
        <v>1257</v>
      </c>
      <c r="Z23" s="41"/>
      <c r="AA23" s="1" t="s">
        <v>78</v>
      </c>
      <c r="AB23" s="28" t="s">
        <v>208</v>
      </c>
    </row>
    <row r="24" spans="1:28" x14ac:dyDescent="0.3">
      <c r="A24" s="1" t="s">
        <v>57</v>
      </c>
      <c r="B24" s="1" t="s">
        <v>46</v>
      </c>
      <c r="C24" s="27" t="s">
        <v>52</v>
      </c>
      <c r="D24" s="38">
        <v>10</v>
      </c>
      <c r="E24" s="84"/>
      <c r="F24" s="27"/>
      <c r="G24" s="84"/>
      <c r="H24" s="27"/>
      <c r="I24" s="27"/>
      <c r="J24" s="27"/>
      <c r="K24" s="27"/>
      <c r="L24" s="84"/>
      <c r="M24" s="84"/>
      <c r="N24" s="27">
        <f>SUM(L24:M24)</f>
        <v>0</v>
      </c>
      <c r="O24" s="85"/>
      <c r="P24" s="85"/>
      <c r="Q24" s="85"/>
      <c r="R24" s="85"/>
      <c r="S24" s="85"/>
      <c r="T24" s="27">
        <f t="shared" si="1"/>
        <v>0</v>
      </c>
      <c r="U24" s="40" t="str">
        <f t="shared" si="2"/>
        <v/>
      </c>
      <c r="V24" s="22">
        <v>360</v>
      </c>
      <c r="W24" s="22" t="s">
        <v>76</v>
      </c>
      <c r="X24" s="22" t="s">
        <v>77</v>
      </c>
      <c r="Y24" s="58">
        <v>1257</v>
      </c>
      <c r="Z24" s="41"/>
      <c r="AA24" s="1" t="s">
        <v>78</v>
      </c>
      <c r="AB24" s="28" t="s">
        <v>208</v>
      </c>
    </row>
    <row r="25" spans="1:28" x14ac:dyDescent="0.3">
      <c r="A25" s="1" t="s">
        <v>57</v>
      </c>
      <c r="B25" s="1" t="s">
        <v>46</v>
      </c>
      <c r="C25" s="55" t="s">
        <v>39</v>
      </c>
      <c r="D25" s="1"/>
      <c r="E25" s="55">
        <v>240</v>
      </c>
      <c r="F25" s="42"/>
      <c r="G25" s="42"/>
      <c r="H25" s="42"/>
      <c r="I25" s="42"/>
      <c r="J25" s="55">
        <v>5</v>
      </c>
      <c r="K25" s="55">
        <v>6</v>
      </c>
      <c r="L25" s="42"/>
      <c r="M25" s="42"/>
      <c r="N25" s="27"/>
      <c r="O25" s="42"/>
      <c r="P25" s="42"/>
      <c r="Q25" s="42"/>
      <c r="R25" s="42"/>
      <c r="S25" s="42"/>
      <c r="T25" s="27">
        <f t="shared" si="1"/>
        <v>5</v>
      </c>
      <c r="U25" s="40" t="str">
        <f t="shared" ref="U25" si="5">_xlfn.IFNA("",((T25+Q25+N25-R25)+(O25*2))/E25)</f>
        <v/>
      </c>
      <c r="V25" s="22">
        <v>360</v>
      </c>
      <c r="W25" s="22" t="s">
        <v>76</v>
      </c>
      <c r="X25" s="22" t="s">
        <v>77</v>
      </c>
      <c r="Y25" s="58">
        <v>1257</v>
      </c>
      <c r="Z25" s="41"/>
      <c r="AA25" s="1" t="s">
        <v>78</v>
      </c>
      <c r="AB25" s="28" t="s">
        <v>208</v>
      </c>
    </row>
    <row r="26" spans="1:28" x14ac:dyDescent="0.3">
      <c r="A26" s="43" t="s">
        <v>57</v>
      </c>
      <c r="B26" s="43" t="s">
        <v>46</v>
      </c>
      <c r="C26" s="44" t="s">
        <v>40</v>
      </c>
      <c r="D26" s="43"/>
      <c r="E26" s="44">
        <f t="shared" ref="E26:T26" si="6">SUM(E13:E25)</f>
        <v>240</v>
      </c>
      <c r="F26" s="44">
        <f t="shared" si="6"/>
        <v>31</v>
      </c>
      <c r="G26" s="44">
        <f t="shared" si="6"/>
        <v>0</v>
      </c>
      <c r="H26" s="44">
        <f t="shared" si="6"/>
        <v>1</v>
      </c>
      <c r="I26" s="44">
        <f t="shared" si="6"/>
        <v>0</v>
      </c>
      <c r="J26" s="44">
        <f t="shared" si="6"/>
        <v>22</v>
      </c>
      <c r="K26" s="44">
        <f t="shared" si="6"/>
        <v>30</v>
      </c>
      <c r="L26" s="44">
        <f t="shared" si="6"/>
        <v>0</v>
      </c>
      <c r="M26" s="44">
        <f t="shared" si="6"/>
        <v>0</v>
      </c>
      <c r="N26" s="44">
        <f t="shared" si="6"/>
        <v>0</v>
      </c>
      <c r="O26" s="44">
        <f t="shared" si="6"/>
        <v>0</v>
      </c>
      <c r="P26" s="44">
        <f t="shared" si="6"/>
        <v>0</v>
      </c>
      <c r="Q26" s="44">
        <f t="shared" si="6"/>
        <v>0</v>
      </c>
      <c r="R26" s="44">
        <f t="shared" si="6"/>
        <v>0</v>
      </c>
      <c r="S26" s="44">
        <f t="shared" si="6"/>
        <v>0</v>
      </c>
      <c r="T26" s="44">
        <f t="shared" si="6"/>
        <v>87</v>
      </c>
      <c r="U26" s="45">
        <f>((T26+Q26+N26-R26)+(O26*2))/E26</f>
        <v>0.36249999999999999</v>
      </c>
      <c r="V26" s="46">
        <v>360</v>
      </c>
      <c r="W26" s="46" t="s">
        <v>76</v>
      </c>
      <c r="X26" s="46" t="s">
        <v>77</v>
      </c>
      <c r="Y26" s="59">
        <v>1257</v>
      </c>
      <c r="Z26" s="47"/>
      <c r="AA26" s="43" t="s">
        <v>78</v>
      </c>
      <c r="AB26" s="68" t="s">
        <v>208</v>
      </c>
    </row>
    <row r="27" spans="1:28" x14ac:dyDescent="0.3">
      <c r="A27" s="1"/>
      <c r="B27" s="1"/>
      <c r="C27" s="1"/>
      <c r="D27" s="1"/>
      <c r="F27" s="48" t="s">
        <v>41</v>
      </c>
      <c r="G27" s="49" t="e">
        <f>F26/G26</f>
        <v>#DIV/0!</v>
      </c>
      <c r="H27" s="27"/>
      <c r="I27" s="1"/>
      <c r="J27" s="48" t="s">
        <v>42</v>
      </c>
      <c r="K27" s="50">
        <f>J26/K26</f>
        <v>0.73333333333333328</v>
      </c>
      <c r="L27" s="1"/>
      <c r="M27" s="39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44</v>
      </c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5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58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3</v>
      </c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57</v>
      </c>
      <c r="C35" s="27" t="s">
        <v>333</v>
      </c>
      <c r="D35" s="38">
        <v>34</v>
      </c>
      <c r="E35" s="84"/>
      <c r="F35" s="27">
        <v>6</v>
      </c>
      <c r="G35" s="84"/>
      <c r="H35" s="27"/>
      <c r="I35" s="27"/>
      <c r="J35" s="27">
        <v>5</v>
      </c>
      <c r="K35" s="27">
        <v>7</v>
      </c>
      <c r="L35" s="84"/>
      <c r="M35" s="84"/>
      <c r="N35" s="27">
        <f>SUM(L35:M35)</f>
        <v>0</v>
      </c>
      <c r="O35" s="84"/>
      <c r="P35" s="85"/>
      <c r="Q35" s="84"/>
      <c r="R35" s="84"/>
      <c r="S35" s="84"/>
      <c r="T35" s="27">
        <f>(H35*3)+((F35-H35)*2)+J35</f>
        <v>17</v>
      </c>
      <c r="U35" s="40" t="str">
        <f>IFERROR(((T35+Q35+N35-R35)+(O35*2))/E35,"")</f>
        <v/>
      </c>
      <c r="V35" s="22">
        <v>360</v>
      </c>
      <c r="W35" s="22" t="s">
        <v>83</v>
      </c>
      <c r="X35" s="22" t="s">
        <v>84</v>
      </c>
      <c r="Y35" s="58">
        <v>1257</v>
      </c>
      <c r="Z35" s="41"/>
      <c r="AA35" s="1" t="s">
        <v>209</v>
      </c>
      <c r="AB35" s="28" t="s">
        <v>210</v>
      </c>
    </row>
    <row r="36" spans="1:28" x14ac:dyDescent="0.3">
      <c r="A36" s="1" t="s">
        <v>46</v>
      </c>
      <c r="B36" s="1" t="s">
        <v>57</v>
      </c>
      <c r="C36" s="27" t="s">
        <v>334</v>
      </c>
      <c r="D36" s="38">
        <v>10</v>
      </c>
      <c r="E36" s="84"/>
      <c r="F36" s="27">
        <v>4</v>
      </c>
      <c r="G36" s="84"/>
      <c r="H36" s="27"/>
      <c r="I36" s="27"/>
      <c r="J36" s="27">
        <v>0</v>
      </c>
      <c r="K36" s="27">
        <v>0</v>
      </c>
      <c r="L36" s="84"/>
      <c r="M36" s="84"/>
      <c r="N36" s="27">
        <f t="shared" ref="N36:N41" si="7">SUM(L36:M36)</f>
        <v>0</v>
      </c>
      <c r="O36" s="85"/>
      <c r="P36" s="85"/>
      <c r="Q36" s="85"/>
      <c r="R36" s="85"/>
      <c r="S36" s="85"/>
      <c r="T36" s="39">
        <f t="shared" ref="T36:T41" si="8">(H36*3)+((F36-H36)*2)+J36</f>
        <v>8</v>
      </c>
      <c r="U36" s="40" t="str">
        <f t="shared" ref="U36:U46" si="9">IFERROR(((T36+Q36+N36-R36)+(O36*2))/E36,"")</f>
        <v/>
      </c>
      <c r="V36" s="22">
        <v>360</v>
      </c>
      <c r="W36" s="22" t="s">
        <v>83</v>
      </c>
      <c r="X36" s="22" t="s">
        <v>84</v>
      </c>
      <c r="Y36" s="58">
        <v>1257</v>
      </c>
      <c r="Z36" s="41"/>
      <c r="AA36" s="1" t="s">
        <v>209</v>
      </c>
      <c r="AB36" s="28" t="s">
        <v>210</v>
      </c>
    </row>
    <row r="37" spans="1:28" x14ac:dyDescent="0.3">
      <c r="A37" s="1" t="s">
        <v>46</v>
      </c>
      <c r="B37" s="1" t="s">
        <v>57</v>
      </c>
      <c r="C37" s="27" t="s">
        <v>335</v>
      </c>
      <c r="D37" s="38">
        <v>32</v>
      </c>
      <c r="E37" s="84" t="s">
        <v>430</v>
      </c>
      <c r="F37" s="27"/>
      <c r="G37" s="84"/>
      <c r="H37" s="27"/>
      <c r="I37" s="27"/>
      <c r="J37" s="27"/>
      <c r="K37" s="27"/>
      <c r="L37" s="84"/>
      <c r="M37" s="84"/>
      <c r="N37" s="27">
        <f t="shared" si="7"/>
        <v>0</v>
      </c>
      <c r="O37" s="85"/>
      <c r="P37" s="85"/>
      <c r="Q37" s="85"/>
      <c r="R37" s="85"/>
      <c r="S37" s="85"/>
      <c r="T37" s="39">
        <f t="shared" si="8"/>
        <v>0</v>
      </c>
      <c r="U37" s="40" t="str">
        <f t="shared" si="9"/>
        <v/>
      </c>
      <c r="V37" s="22">
        <v>360</v>
      </c>
      <c r="W37" s="22" t="s">
        <v>83</v>
      </c>
      <c r="X37" s="22" t="s">
        <v>84</v>
      </c>
      <c r="Y37" s="58">
        <v>1257</v>
      </c>
      <c r="Z37" s="41"/>
      <c r="AA37" s="1" t="s">
        <v>209</v>
      </c>
      <c r="AB37" s="28" t="s">
        <v>210</v>
      </c>
    </row>
    <row r="38" spans="1:28" x14ac:dyDescent="0.3">
      <c r="A38" s="1" t="s">
        <v>46</v>
      </c>
      <c r="B38" s="1" t="s">
        <v>57</v>
      </c>
      <c r="C38" s="27" t="s">
        <v>336</v>
      </c>
      <c r="D38" s="38">
        <v>14</v>
      </c>
      <c r="E38" s="84"/>
      <c r="F38" s="27">
        <v>5</v>
      </c>
      <c r="G38" s="84"/>
      <c r="H38" s="27"/>
      <c r="I38" s="27"/>
      <c r="J38" s="27">
        <v>0</v>
      </c>
      <c r="K38" s="27">
        <v>0</v>
      </c>
      <c r="L38" s="84"/>
      <c r="M38" s="84"/>
      <c r="N38" s="27">
        <f t="shared" si="7"/>
        <v>0</v>
      </c>
      <c r="O38" s="85"/>
      <c r="P38" s="85"/>
      <c r="Q38" s="85"/>
      <c r="R38" s="85"/>
      <c r="S38" s="85"/>
      <c r="T38" s="39">
        <f t="shared" si="8"/>
        <v>10</v>
      </c>
      <c r="U38" s="40" t="str">
        <f t="shared" si="9"/>
        <v/>
      </c>
      <c r="V38" s="22">
        <v>360</v>
      </c>
      <c r="W38" s="22" t="s">
        <v>83</v>
      </c>
      <c r="X38" s="22" t="s">
        <v>84</v>
      </c>
      <c r="Y38" s="58">
        <v>1257</v>
      </c>
      <c r="Z38" s="41"/>
      <c r="AA38" s="1" t="s">
        <v>209</v>
      </c>
      <c r="AB38" s="28" t="s">
        <v>210</v>
      </c>
    </row>
    <row r="39" spans="1:28" x14ac:dyDescent="0.3">
      <c r="A39" s="1" t="s">
        <v>46</v>
      </c>
      <c r="B39" s="1" t="s">
        <v>57</v>
      </c>
      <c r="C39" s="27" t="s">
        <v>337</v>
      </c>
      <c r="D39" s="38">
        <v>30</v>
      </c>
      <c r="E39" s="84"/>
      <c r="F39" s="27">
        <v>2</v>
      </c>
      <c r="G39" s="84"/>
      <c r="H39" s="27"/>
      <c r="I39" s="27"/>
      <c r="J39" s="27">
        <v>0</v>
      </c>
      <c r="K39" s="27">
        <v>0</v>
      </c>
      <c r="L39" s="84"/>
      <c r="M39" s="84"/>
      <c r="N39" s="27">
        <f t="shared" si="7"/>
        <v>0</v>
      </c>
      <c r="O39" s="85"/>
      <c r="P39" s="85"/>
      <c r="Q39" s="85"/>
      <c r="R39" s="85"/>
      <c r="S39" s="85"/>
      <c r="T39" s="39">
        <f t="shared" si="8"/>
        <v>4</v>
      </c>
      <c r="U39" s="40" t="str">
        <f t="shared" si="9"/>
        <v/>
      </c>
      <c r="V39" s="22">
        <v>360</v>
      </c>
      <c r="W39" s="22" t="s">
        <v>83</v>
      </c>
      <c r="X39" s="22" t="s">
        <v>84</v>
      </c>
      <c r="Y39" s="58">
        <v>1257</v>
      </c>
      <c r="Z39" s="41"/>
      <c r="AA39" s="1" t="s">
        <v>209</v>
      </c>
      <c r="AB39" s="28" t="s">
        <v>210</v>
      </c>
    </row>
    <row r="40" spans="1:28" x14ac:dyDescent="0.3">
      <c r="A40" s="1" t="s">
        <v>46</v>
      </c>
      <c r="B40" s="1" t="s">
        <v>57</v>
      </c>
      <c r="C40" s="27" t="s">
        <v>338</v>
      </c>
      <c r="D40" s="38">
        <v>44</v>
      </c>
      <c r="E40" s="84" t="s">
        <v>430</v>
      </c>
      <c r="F40" s="27"/>
      <c r="G40" s="84"/>
      <c r="H40" s="27"/>
      <c r="I40" s="27"/>
      <c r="J40" s="27"/>
      <c r="K40" s="27"/>
      <c r="L40" s="84"/>
      <c r="M40" s="84"/>
      <c r="N40" s="27">
        <f t="shared" si="7"/>
        <v>0</v>
      </c>
      <c r="O40" s="85"/>
      <c r="P40" s="85"/>
      <c r="Q40" s="85"/>
      <c r="R40" s="85"/>
      <c r="S40" s="85"/>
      <c r="T40" s="39">
        <f t="shared" si="8"/>
        <v>0</v>
      </c>
      <c r="U40" s="40" t="str">
        <f t="shared" si="9"/>
        <v/>
      </c>
      <c r="V40" s="22">
        <v>360</v>
      </c>
      <c r="W40" s="22" t="s">
        <v>83</v>
      </c>
      <c r="X40" s="22" t="s">
        <v>84</v>
      </c>
      <c r="Y40" s="58">
        <v>1257</v>
      </c>
      <c r="Z40" s="41"/>
      <c r="AA40" s="1" t="s">
        <v>209</v>
      </c>
      <c r="AB40" s="28" t="s">
        <v>210</v>
      </c>
    </row>
    <row r="41" spans="1:28" x14ac:dyDescent="0.3">
      <c r="A41" s="1" t="s">
        <v>46</v>
      </c>
      <c r="B41" s="1" t="s">
        <v>57</v>
      </c>
      <c r="C41" s="27" t="s">
        <v>339</v>
      </c>
      <c r="D41" s="38">
        <v>50</v>
      </c>
      <c r="E41" s="84"/>
      <c r="F41" s="27">
        <v>2</v>
      </c>
      <c r="G41" s="84"/>
      <c r="H41" s="27"/>
      <c r="I41" s="27"/>
      <c r="J41" s="27">
        <v>0</v>
      </c>
      <c r="K41" s="27">
        <v>0</v>
      </c>
      <c r="L41" s="84"/>
      <c r="M41" s="84"/>
      <c r="N41" s="27">
        <f t="shared" si="7"/>
        <v>0</v>
      </c>
      <c r="O41" s="85"/>
      <c r="P41" s="85"/>
      <c r="Q41" s="85"/>
      <c r="R41" s="85"/>
      <c r="S41" s="85"/>
      <c r="T41" s="39">
        <f t="shared" si="8"/>
        <v>4</v>
      </c>
      <c r="U41" s="40" t="str">
        <f t="shared" si="9"/>
        <v/>
      </c>
      <c r="V41" s="22">
        <v>360</v>
      </c>
      <c r="W41" s="22" t="s">
        <v>83</v>
      </c>
      <c r="X41" s="22" t="s">
        <v>84</v>
      </c>
      <c r="Y41" s="58">
        <v>1257</v>
      </c>
      <c r="Z41" s="41"/>
      <c r="AA41" s="1" t="s">
        <v>209</v>
      </c>
      <c r="AB41" s="28" t="s">
        <v>210</v>
      </c>
    </row>
    <row r="42" spans="1:28" x14ac:dyDescent="0.3">
      <c r="A42" s="1" t="s">
        <v>46</v>
      </c>
      <c r="B42" s="1" t="s">
        <v>57</v>
      </c>
      <c r="C42" s="27" t="s">
        <v>340</v>
      </c>
      <c r="D42" s="38">
        <v>20</v>
      </c>
      <c r="E42" s="84" t="s">
        <v>430</v>
      </c>
      <c r="F42" s="27"/>
      <c r="G42" s="84"/>
      <c r="H42" s="27"/>
      <c r="I42" s="27"/>
      <c r="J42" s="27"/>
      <c r="K42" s="27"/>
      <c r="L42" s="84"/>
      <c r="M42" s="84"/>
      <c r="N42" s="27">
        <f>SUM(L42:M42)</f>
        <v>0</v>
      </c>
      <c r="O42" s="85"/>
      <c r="P42" s="85"/>
      <c r="Q42" s="85"/>
      <c r="R42" s="85"/>
      <c r="S42" s="85"/>
      <c r="T42" s="39">
        <f>(H42*3)+((F42-H42)*2)+J42</f>
        <v>0</v>
      </c>
      <c r="U42" s="40" t="str">
        <f t="shared" si="9"/>
        <v/>
      </c>
      <c r="V42" s="22">
        <v>360</v>
      </c>
      <c r="W42" s="22" t="s">
        <v>83</v>
      </c>
      <c r="X42" s="22" t="s">
        <v>84</v>
      </c>
      <c r="Y42" s="58">
        <v>1257</v>
      </c>
      <c r="Z42" s="41"/>
      <c r="AA42" s="1" t="s">
        <v>209</v>
      </c>
      <c r="AB42" s="28" t="s">
        <v>210</v>
      </c>
    </row>
    <row r="43" spans="1:28" x14ac:dyDescent="0.3">
      <c r="A43" s="1" t="s">
        <v>46</v>
      </c>
      <c r="B43" s="1" t="s">
        <v>57</v>
      </c>
      <c r="C43" s="27" t="s">
        <v>341</v>
      </c>
      <c r="D43" s="38">
        <v>24</v>
      </c>
      <c r="E43" s="84"/>
      <c r="F43" s="27">
        <v>4</v>
      </c>
      <c r="G43" s="84"/>
      <c r="H43" s="27"/>
      <c r="I43" s="27"/>
      <c r="J43" s="27">
        <v>0</v>
      </c>
      <c r="K43" s="27">
        <v>0</v>
      </c>
      <c r="L43" s="84"/>
      <c r="M43" s="84"/>
      <c r="N43" s="27">
        <f>SUM(L43:M43)</f>
        <v>0</v>
      </c>
      <c r="O43" s="85"/>
      <c r="P43" s="85"/>
      <c r="Q43" s="85"/>
      <c r="R43" s="85"/>
      <c r="S43" s="85"/>
      <c r="T43" s="39">
        <f>(H43*3)+((F43-H43)*2)+J43</f>
        <v>8</v>
      </c>
      <c r="U43" s="40" t="str">
        <f t="shared" si="9"/>
        <v/>
      </c>
      <c r="V43" s="22">
        <v>360</v>
      </c>
      <c r="W43" s="22" t="s">
        <v>83</v>
      </c>
      <c r="X43" s="22" t="s">
        <v>84</v>
      </c>
      <c r="Y43" s="58">
        <v>1257</v>
      </c>
      <c r="Z43" s="41"/>
      <c r="AA43" s="1" t="s">
        <v>209</v>
      </c>
      <c r="AB43" s="28" t="s">
        <v>210</v>
      </c>
    </row>
    <row r="44" spans="1:28" x14ac:dyDescent="0.3">
      <c r="A44" s="1" t="s">
        <v>46</v>
      </c>
      <c r="B44" s="1" t="s">
        <v>57</v>
      </c>
      <c r="C44" s="27" t="s">
        <v>342</v>
      </c>
      <c r="D44" s="38">
        <v>40</v>
      </c>
      <c r="E44" s="84"/>
      <c r="F44" s="27">
        <v>5</v>
      </c>
      <c r="G44" s="84"/>
      <c r="H44" s="27"/>
      <c r="I44" s="27"/>
      <c r="J44" s="27">
        <v>11</v>
      </c>
      <c r="K44" s="27">
        <v>12</v>
      </c>
      <c r="L44" s="84"/>
      <c r="M44" s="84"/>
      <c r="N44" s="27">
        <f>SUM(L44:M44)</f>
        <v>0</v>
      </c>
      <c r="O44" s="85"/>
      <c r="P44" s="85"/>
      <c r="Q44" s="85"/>
      <c r="R44" s="85"/>
      <c r="S44" s="85"/>
      <c r="T44" s="39">
        <f>(H44*3)+((F44-H44)*2)+J44</f>
        <v>21</v>
      </c>
      <c r="U44" s="40" t="str">
        <f t="shared" si="9"/>
        <v/>
      </c>
      <c r="V44" s="22">
        <v>360</v>
      </c>
      <c r="W44" s="22" t="s">
        <v>83</v>
      </c>
      <c r="X44" s="22" t="s">
        <v>84</v>
      </c>
      <c r="Y44" s="58">
        <v>1257</v>
      </c>
      <c r="Z44" s="41"/>
      <c r="AA44" s="1" t="s">
        <v>209</v>
      </c>
      <c r="AB44" s="28" t="s">
        <v>210</v>
      </c>
    </row>
    <row r="45" spans="1:28" x14ac:dyDescent="0.3">
      <c r="A45" s="1" t="s">
        <v>46</v>
      </c>
      <c r="B45" s="1" t="s">
        <v>57</v>
      </c>
      <c r="C45" s="27" t="s">
        <v>343</v>
      </c>
      <c r="D45" s="38">
        <v>22</v>
      </c>
      <c r="E45" s="84"/>
      <c r="F45" s="27">
        <v>5</v>
      </c>
      <c r="G45" s="84"/>
      <c r="H45" s="27"/>
      <c r="I45" s="27"/>
      <c r="J45" s="27">
        <v>11</v>
      </c>
      <c r="K45" s="27">
        <v>15</v>
      </c>
      <c r="L45" s="84"/>
      <c r="M45" s="84"/>
      <c r="N45" s="27">
        <f>SUM(L45:M45)</f>
        <v>0</v>
      </c>
      <c r="O45" s="85"/>
      <c r="P45" s="85"/>
      <c r="Q45" s="85"/>
      <c r="R45" s="85"/>
      <c r="S45" s="85"/>
      <c r="T45" s="39">
        <f>(H45*3)+((F45-H45)*2)+J45</f>
        <v>21</v>
      </c>
      <c r="U45" s="40" t="str">
        <f t="shared" si="9"/>
        <v/>
      </c>
      <c r="V45" s="22">
        <v>360</v>
      </c>
      <c r="W45" s="22" t="s">
        <v>83</v>
      </c>
      <c r="X45" s="22" t="s">
        <v>84</v>
      </c>
      <c r="Y45" s="58">
        <v>1257</v>
      </c>
      <c r="Z45" s="41"/>
      <c r="AA45" s="1" t="s">
        <v>209</v>
      </c>
      <c r="AB45" s="28" t="s">
        <v>210</v>
      </c>
    </row>
    <row r="46" spans="1:28" x14ac:dyDescent="0.3">
      <c r="A46" s="1" t="s">
        <v>46</v>
      </c>
      <c r="B46" s="1" t="s">
        <v>57</v>
      </c>
      <c r="C46" s="27" t="s">
        <v>344</v>
      </c>
      <c r="D46" s="38">
        <v>42</v>
      </c>
      <c r="E46" s="84"/>
      <c r="F46" s="27">
        <v>1</v>
      </c>
      <c r="G46" s="84"/>
      <c r="H46" s="27"/>
      <c r="I46" s="27"/>
      <c r="J46" s="27">
        <v>0</v>
      </c>
      <c r="K46" s="27">
        <v>0</v>
      </c>
      <c r="L46" s="84"/>
      <c r="M46" s="84"/>
      <c r="N46" s="27">
        <f>SUM(L46:M46)</f>
        <v>0</v>
      </c>
      <c r="O46" s="85"/>
      <c r="P46" s="85"/>
      <c r="Q46" s="85"/>
      <c r="R46" s="85"/>
      <c r="S46" s="85"/>
      <c r="T46" s="39">
        <f>(H46*3)+((F46-H46)*2)+J46</f>
        <v>2</v>
      </c>
      <c r="U46" s="40" t="str">
        <f t="shared" si="9"/>
        <v/>
      </c>
      <c r="V46" s="22">
        <v>360</v>
      </c>
      <c r="W46" s="22" t="s">
        <v>83</v>
      </c>
      <c r="X46" s="22" t="s">
        <v>84</v>
      </c>
      <c r="Y46" s="58">
        <v>1257</v>
      </c>
      <c r="Z46" s="41"/>
      <c r="AA46" s="1" t="s">
        <v>209</v>
      </c>
      <c r="AB46" s="28" t="s">
        <v>210</v>
      </c>
    </row>
    <row r="47" spans="1:28" x14ac:dyDescent="0.3">
      <c r="A47" s="1" t="s">
        <v>46</v>
      </c>
      <c r="B47" s="1" t="s">
        <v>57</v>
      </c>
      <c r="C47" s="55" t="s">
        <v>39</v>
      </c>
      <c r="D47" s="1"/>
      <c r="E47" s="55">
        <v>240</v>
      </c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55"/>
      <c r="U47" s="40" t="str">
        <f t="shared" ref="U47" si="10">_xlfn.IFNA("",((T47+Q47+N47-R47)+(O47*2))/E47)</f>
        <v/>
      </c>
      <c r="V47" s="22">
        <v>360</v>
      </c>
      <c r="W47" s="22" t="s">
        <v>83</v>
      </c>
      <c r="X47" s="22" t="s">
        <v>84</v>
      </c>
      <c r="Y47" s="58">
        <v>1257</v>
      </c>
      <c r="Z47" s="41"/>
      <c r="AA47" s="1" t="s">
        <v>209</v>
      </c>
      <c r="AB47" s="28" t="s">
        <v>210</v>
      </c>
    </row>
    <row r="48" spans="1:28" x14ac:dyDescent="0.3">
      <c r="A48" s="43" t="s">
        <v>46</v>
      </c>
      <c r="B48" s="43" t="s">
        <v>57</v>
      </c>
      <c r="C48" s="44" t="s">
        <v>40</v>
      </c>
      <c r="D48" s="43"/>
      <c r="E48" s="44">
        <f t="shared" ref="E48:T48" si="11">SUM(E35:E47)</f>
        <v>240</v>
      </c>
      <c r="F48" s="44">
        <f t="shared" si="11"/>
        <v>34</v>
      </c>
      <c r="G48" s="44">
        <f t="shared" si="11"/>
        <v>0</v>
      </c>
      <c r="H48" s="44">
        <f t="shared" si="11"/>
        <v>0</v>
      </c>
      <c r="I48" s="44">
        <f t="shared" si="11"/>
        <v>0</v>
      </c>
      <c r="J48" s="44">
        <f t="shared" si="11"/>
        <v>27</v>
      </c>
      <c r="K48" s="44">
        <f t="shared" si="11"/>
        <v>34</v>
      </c>
      <c r="L48" s="44">
        <f t="shared" si="11"/>
        <v>0</v>
      </c>
      <c r="M48" s="44">
        <f t="shared" si="11"/>
        <v>0</v>
      </c>
      <c r="N48" s="44">
        <f t="shared" si="11"/>
        <v>0</v>
      </c>
      <c r="O48" s="44">
        <f t="shared" si="11"/>
        <v>0</v>
      </c>
      <c r="P48" s="44">
        <f t="shared" si="11"/>
        <v>0</v>
      </c>
      <c r="Q48" s="44">
        <f t="shared" si="11"/>
        <v>0</v>
      </c>
      <c r="R48" s="44">
        <f t="shared" si="11"/>
        <v>0</v>
      </c>
      <c r="S48" s="44">
        <f t="shared" si="11"/>
        <v>0</v>
      </c>
      <c r="T48" s="44">
        <f t="shared" si="11"/>
        <v>95</v>
      </c>
      <c r="U48" s="45">
        <f>((T48+Q48+N48-R48)+(O48*2))/E48</f>
        <v>0.39583333333333331</v>
      </c>
      <c r="V48" s="46">
        <v>360</v>
      </c>
      <c r="W48" s="46" t="s">
        <v>83</v>
      </c>
      <c r="X48" s="46" t="s">
        <v>84</v>
      </c>
      <c r="Y48" s="59">
        <v>1257</v>
      </c>
      <c r="Z48" s="47"/>
      <c r="AA48" s="43" t="s">
        <v>209</v>
      </c>
      <c r="AB48" s="68" t="s">
        <v>210</v>
      </c>
    </row>
    <row r="49" spans="1:28" x14ac:dyDescent="0.3">
      <c r="A49" s="1"/>
      <c r="B49" s="1"/>
      <c r="C49" s="1"/>
      <c r="D49" s="1"/>
      <c r="F49" s="48" t="s">
        <v>41</v>
      </c>
      <c r="G49" s="49" t="e">
        <f>F48/G48</f>
        <v>#DIV/0!</v>
      </c>
      <c r="H49" s="27"/>
      <c r="I49" s="1"/>
      <c r="J49" s="48" t="s">
        <v>42</v>
      </c>
      <c r="K49" s="50">
        <f>J48/K48</f>
        <v>0.79411764705882348</v>
      </c>
      <c r="L49" s="1"/>
      <c r="M49" s="39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1"/>
    </row>
    <row r="51" spans="1:28" x14ac:dyDescent="0.3">
      <c r="A51" s="1"/>
      <c r="B51" s="1"/>
      <c r="C51" s="5"/>
      <c r="V51" s="22"/>
      <c r="W51" s="22"/>
      <c r="X51" s="22"/>
      <c r="Y51" s="52"/>
      <c r="Z51" s="41"/>
      <c r="AA51" s="1"/>
      <c r="AB51" s="1"/>
    </row>
    <row r="52" spans="1:28" x14ac:dyDescent="0.3">
      <c r="B52" s="1"/>
      <c r="C52" s="1"/>
      <c r="D52" s="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1"/>
      <c r="Z52" s="41"/>
      <c r="AA52" s="1"/>
      <c r="AB52" s="1"/>
    </row>
  </sheetData>
  <sheetProtection sheet="1" objects="1" scenarios="1"/>
  <sortState xmlns:xlrd2="http://schemas.microsoft.com/office/spreadsheetml/2017/richdata2" ref="C13:D24">
    <sortCondition ref="C13:C24"/>
  </sortState>
  <pageMargins left="0.25" right="0.25" top="0.75" bottom="0.75" header="0.3" footer="0.3"/>
  <pageSetup scale="64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95988-4524-4B66-9270-42614E5ACE0F}">
  <sheetPr>
    <tabColor rgb="FFFF0000"/>
    <pageSetUpPr fitToPage="1"/>
  </sheetPr>
  <dimension ref="A1:AB52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441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369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29596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117</v>
      </c>
      <c r="D4" s="7" t="s">
        <v>5</v>
      </c>
      <c r="E4" s="8"/>
      <c r="F4" s="5"/>
      <c r="G4" s="1"/>
      <c r="J4" s="15" t="s">
        <v>242</v>
      </c>
      <c r="K4" s="16" t="str">
        <f>+C11</f>
        <v>St. Louis Streak</v>
      </c>
      <c r="L4" s="17"/>
      <c r="M4" s="18"/>
      <c r="N4" s="19">
        <v>27</v>
      </c>
      <c r="O4" s="19">
        <v>21</v>
      </c>
      <c r="P4" s="19">
        <v>32</v>
      </c>
      <c r="Q4" s="19">
        <v>21</v>
      </c>
      <c r="R4" s="20"/>
      <c r="S4" s="21">
        <f>SUM(N4:R4)</f>
        <v>101</v>
      </c>
      <c r="T4" s="22">
        <v>397</v>
      </c>
    </row>
    <row r="5" spans="1:28" x14ac:dyDescent="0.3">
      <c r="B5" s="1"/>
      <c r="C5" s="6" t="s">
        <v>100</v>
      </c>
      <c r="D5" s="7" t="s">
        <v>6</v>
      </c>
      <c r="E5" s="1"/>
      <c r="F5" s="1"/>
      <c r="G5" s="1"/>
      <c r="J5" s="15" t="s">
        <v>243</v>
      </c>
      <c r="K5" s="16" t="s">
        <v>70</v>
      </c>
      <c r="L5" s="17"/>
      <c r="M5" s="18"/>
      <c r="N5" s="19">
        <v>15</v>
      </c>
      <c r="O5" s="19">
        <v>30</v>
      </c>
      <c r="P5" s="19">
        <v>31</v>
      </c>
      <c r="Q5" s="19">
        <v>16</v>
      </c>
      <c r="R5" s="20"/>
      <c r="S5" s="21">
        <f>SUM(N5:R5)</f>
        <v>92</v>
      </c>
      <c r="T5" s="22">
        <v>397</v>
      </c>
      <c r="U5" s="1"/>
      <c r="V5" s="1"/>
      <c r="W5" s="1"/>
    </row>
    <row r="6" spans="1:28" x14ac:dyDescent="0.3">
      <c r="C6" s="23">
        <v>842</v>
      </c>
      <c r="D6" s="7" t="s">
        <v>7</v>
      </c>
      <c r="F6" s="1"/>
      <c r="J6" s="60" t="s">
        <v>322</v>
      </c>
      <c r="T6" s="1"/>
      <c r="U6" s="1"/>
      <c r="V6" s="1"/>
      <c r="W6" s="1"/>
    </row>
    <row r="7" spans="1:28" x14ac:dyDescent="0.3">
      <c r="B7" s="1"/>
      <c r="C7" s="24" t="s">
        <v>365</v>
      </c>
      <c r="D7" s="7" t="s">
        <v>8</v>
      </c>
      <c r="G7" s="1"/>
      <c r="S7" s="1"/>
      <c r="T7" s="25" t="s">
        <v>9</v>
      </c>
      <c r="U7" s="1"/>
      <c r="V7" s="26">
        <v>397</v>
      </c>
      <c r="W7" s="1"/>
    </row>
    <row r="8" spans="1:28" x14ac:dyDescent="0.3">
      <c r="B8" s="1"/>
      <c r="C8" s="24" t="s">
        <v>366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10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69</v>
      </c>
      <c r="B13" s="1" t="s">
        <v>46</v>
      </c>
      <c r="C13" s="27" t="s">
        <v>56</v>
      </c>
      <c r="D13" s="38">
        <v>20</v>
      </c>
      <c r="E13" s="27">
        <v>7</v>
      </c>
      <c r="F13" s="27">
        <v>0</v>
      </c>
      <c r="G13" s="27">
        <v>2</v>
      </c>
      <c r="H13" s="27"/>
      <c r="I13" s="27"/>
      <c r="J13" s="27">
        <v>0</v>
      </c>
      <c r="K13" s="27">
        <v>0</v>
      </c>
      <c r="L13" s="84"/>
      <c r="M13" s="27">
        <v>0</v>
      </c>
      <c r="N13" s="27">
        <f>SUM(L13:M13)</f>
        <v>0</v>
      </c>
      <c r="O13" s="27">
        <v>0</v>
      </c>
      <c r="P13" s="39">
        <v>0</v>
      </c>
      <c r="Q13" s="84"/>
      <c r="R13" s="84"/>
      <c r="S13" s="84"/>
      <c r="T13" s="27">
        <f>+(F13*2)+J13</f>
        <v>0</v>
      </c>
      <c r="U13" s="40">
        <f>IFERROR(((T13+Q13+N13-R13)+(O13*2))/E13,"")</f>
        <v>0</v>
      </c>
      <c r="V13" s="22">
        <v>397</v>
      </c>
      <c r="W13" s="22" t="s">
        <v>83</v>
      </c>
      <c r="X13" s="22" t="s">
        <v>84</v>
      </c>
      <c r="Y13" s="58">
        <v>842</v>
      </c>
      <c r="Z13" s="41"/>
      <c r="AA13" s="1" t="s">
        <v>78</v>
      </c>
      <c r="AB13" s="28" t="s">
        <v>244</v>
      </c>
    </row>
    <row r="14" spans="1:28" x14ac:dyDescent="0.3">
      <c r="A14" s="1" t="s">
        <v>69</v>
      </c>
      <c r="B14" s="1" t="s">
        <v>46</v>
      </c>
      <c r="C14" s="27" t="s">
        <v>47</v>
      </c>
      <c r="D14" s="38">
        <v>7</v>
      </c>
      <c r="E14" s="27">
        <v>28</v>
      </c>
      <c r="F14" s="27">
        <v>6</v>
      </c>
      <c r="G14" s="27">
        <v>10</v>
      </c>
      <c r="H14" s="27"/>
      <c r="I14" s="27"/>
      <c r="J14" s="27">
        <v>0</v>
      </c>
      <c r="K14" s="27">
        <v>0</v>
      </c>
      <c r="L14" s="84"/>
      <c r="M14" s="27">
        <v>2</v>
      </c>
      <c r="N14" s="27">
        <f t="shared" ref="N14:N20" si="0">SUM(L14:M14)</f>
        <v>2</v>
      </c>
      <c r="O14" s="39">
        <v>4</v>
      </c>
      <c r="P14" s="39">
        <v>2</v>
      </c>
      <c r="Q14" s="85"/>
      <c r="R14" s="85"/>
      <c r="S14" s="85"/>
      <c r="T14" s="27">
        <f t="shared" ref="T14:T23" si="1">+(F14*2)+J14</f>
        <v>12</v>
      </c>
      <c r="U14" s="40">
        <f t="shared" ref="U14:U23" si="2">IFERROR(((T14+Q14+N14-R14)+(O14*2))/E14,"")</f>
        <v>0.7857142857142857</v>
      </c>
      <c r="V14" s="22">
        <v>397</v>
      </c>
      <c r="W14" s="22" t="s">
        <v>83</v>
      </c>
      <c r="X14" s="22" t="s">
        <v>84</v>
      </c>
      <c r="Y14" s="58">
        <v>842</v>
      </c>
      <c r="Z14" s="41"/>
      <c r="AA14" s="1" t="s">
        <v>78</v>
      </c>
      <c r="AB14" s="28" t="s">
        <v>244</v>
      </c>
    </row>
    <row r="15" spans="1:28" x14ac:dyDescent="0.3">
      <c r="A15" s="1" t="s">
        <v>69</v>
      </c>
      <c r="B15" s="1" t="s">
        <v>46</v>
      </c>
      <c r="C15" s="27" t="s">
        <v>142</v>
      </c>
      <c r="D15" s="38">
        <v>6</v>
      </c>
      <c r="E15" s="27" t="s">
        <v>360</v>
      </c>
      <c r="F15" s="27"/>
      <c r="G15" s="27"/>
      <c r="H15" s="27"/>
      <c r="I15" s="27"/>
      <c r="J15" s="27"/>
      <c r="K15" s="27"/>
      <c r="L15" s="84"/>
      <c r="M15" s="27"/>
      <c r="N15" s="27"/>
      <c r="O15" s="39"/>
      <c r="P15" s="39"/>
      <c r="Q15" s="85"/>
      <c r="R15" s="85"/>
      <c r="S15" s="85"/>
      <c r="T15" s="27"/>
      <c r="U15" s="40"/>
      <c r="V15" s="22">
        <v>397</v>
      </c>
      <c r="W15" s="22" t="s">
        <v>83</v>
      </c>
      <c r="X15" s="22" t="s">
        <v>84</v>
      </c>
      <c r="Y15" s="58">
        <v>842</v>
      </c>
      <c r="Z15" s="41"/>
      <c r="AA15" s="1" t="s">
        <v>78</v>
      </c>
      <c r="AB15" s="28" t="s">
        <v>244</v>
      </c>
    </row>
    <row r="16" spans="1:28" x14ac:dyDescent="0.3">
      <c r="A16" s="1" t="s">
        <v>69</v>
      </c>
      <c r="B16" s="1" t="s">
        <v>46</v>
      </c>
      <c r="C16" s="27" t="s">
        <v>80</v>
      </c>
      <c r="D16" s="38">
        <v>22</v>
      </c>
      <c r="E16" s="27" t="s">
        <v>432</v>
      </c>
      <c r="F16" s="27"/>
      <c r="G16" s="27"/>
      <c r="H16" s="27"/>
      <c r="I16" s="27"/>
      <c r="J16" s="27"/>
      <c r="K16" s="27"/>
      <c r="L16" s="84"/>
      <c r="M16" s="27"/>
      <c r="N16" s="27"/>
      <c r="O16" s="39"/>
      <c r="P16" s="39"/>
      <c r="Q16" s="85"/>
      <c r="R16" s="85"/>
      <c r="S16" s="85"/>
      <c r="T16" s="27"/>
      <c r="U16" s="40"/>
      <c r="V16" s="22">
        <v>397</v>
      </c>
      <c r="W16" s="22" t="s">
        <v>83</v>
      </c>
      <c r="X16" s="22" t="s">
        <v>84</v>
      </c>
      <c r="Y16" s="58">
        <v>842</v>
      </c>
      <c r="Z16" s="41"/>
      <c r="AA16" s="1" t="s">
        <v>78</v>
      </c>
      <c r="AB16" s="28" t="s">
        <v>244</v>
      </c>
    </row>
    <row r="17" spans="1:28" x14ac:dyDescent="0.3">
      <c r="A17" s="1" t="s">
        <v>69</v>
      </c>
      <c r="B17" s="1" t="s">
        <v>46</v>
      </c>
      <c r="C17" s="27" t="s">
        <v>48</v>
      </c>
      <c r="D17" s="38">
        <v>50</v>
      </c>
      <c r="E17" s="27">
        <v>43</v>
      </c>
      <c r="F17" s="27">
        <v>8</v>
      </c>
      <c r="G17" s="27">
        <v>16</v>
      </c>
      <c r="H17" s="27"/>
      <c r="I17" s="27"/>
      <c r="J17" s="27">
        <v>10</v>
      </c>
      <c r="K17" s="27">
        <v>10</v>
      </c>
      <c r="L17" s="84"/>
      <c r="M17" s="27">
        <v>24</v>
      </c>
      <c r="N17" s="27">
        <f t="shared" si="0"/>
        <v>24</v>
      </c>
      <c r="O17" s="39">
        <v>0</v>
      </c>
      <c r="P17" s="39">
        <v>4</v>
      </c>
      <c r="Q17" s="85"/>
      <c r="R17" s="85"/>
      <c r="S17" s="39">
        <v>2</v>
      </c>
      <c r="T17" s="27">
        <f t="shared" si="1"/>
        <v>26</v>
      </c>
      <c r="U17" s="40">
        <f t="shared" si="2"/>
        <v>1.1627906976744187</v>
      </c>
      <c r="V17" s="22">
        <v>397</v>
      </c>
      <c r="W17" s="22" t="s">
        <v>83</v>
      </c>
      <c r="X17" s="22" t="s">
        <v>84</v>
      </c>
      <c r="Y17" s="58">
        <v>842</v>
      </c>
      <c r="Z17" s="41"/>
      <c r="AA17" s="1" t="s">
        <v>78</v>
      </c>
      <c r="AB17" s="28" t="s">
        <v>244</v>
      </c>
    </row>
    <row r="18" spans="1:28" x14ac:dyDescent="0.3">
      <c r="A18" s="1" t="s">
        <v>69</v>
      </c>
      <c r="B18" s="1" t="s">
        <v>46</v>
      </c>
      <c r="C18" s="27" t="s">
        <v>49</v>
      </c>
      <c r="D18" s="38">
        <v>1</v>
      </c>
      <c r="E18" s="27">
        <v>46</v>
      </c>
      <c r="F18" s="27">
        <v>4</v>
      </c>
      <c r="G18" s="27">
        <v>13</v>
      </c>
      <c r="H18" s="27"/>
      <c r="I18" s="27"/>
      <c r="J18" s="27">
        <v>3</v>
      </c>
      <c r="K18" s="27">
        <v>5</v>
      </c>
      <c r="L18" s="84"/>
      <c r="M18" s="27">
        <v>1</v>
      </c>
      <c r="N18" s="27">
        <f t="shared" si="0"/>
        <v>1</v>
      </c>
      <c r="O18" s="39">
        <v>11</v>
      </c>
      <c r="P18" s="39">
        <v>5</v>
      </c>
      <c r="Q18" s="39">
        <v>4</v>
      </c>
      <c r="R18" s="85"/>
      <c r="S18" s="39">
        <v>2</v>
      </c>
      <c r="T18" s="27">
        <f t="shared" si="1"/>
        <v>11</v>
      </c>
      <c r="U18" s="40">
        <f t="shared" si="2"/>
        <v>0.82608695652173914</v>
      </c>
      <c r="V18" s="22">
        <v>397</v>
      </c>
      <c r="W18" s="22" t="s">
        <v>83</v>
      </c>
      <c r="X18" s="22" t="s">
        <v>84</v>
      </c>
      <c r="Y18" s="58">
        <v>842</v>
      </c>
      <c r="Z18" s="41"/>
      <c r="AA18" s="1" t="s">
        <v>78</v>
      </c>
      <c r="AB18" s="28" t="s">
        <v>244</v>
      </c>
    </row>
    <row r="19" spans="1:28" x14ac:dyDescent="0.3">
      <c r="A19" s="1" t="s">
        <v>69</v>
      </c>
      <c r="B19" s="1" t="s">
        <v>46</v>
      </c>
      <c r="C19" s="27" t="s">
        <v>53</v>
      </c>
      <c r="D19" s="38">
        <v>34</v>
      </c>
      <c r="E19" s="27" t="s">
        <v>433</v>
      </c>
      <c r="F19" s="27"/>
      <c r="G19" s="27"/>
      <c r="H19" s="27"/>
      <c r="I19" s="27"/>
      <c r="J19" s="27"/>
      <c r="K19" s="27"/>
      <c r="L19" s="84"/>
      <c r="M19" s="27"/>
      <c r="N19" s="27"/>
      <c r="O19" s="39"/>
      <c r="P19" s="39"/>
      <c r="Q19" s="85"/>
      <c r="R19" s="85"/>
      <c r="S19" s="85"/>
      <c r="T19" s="27"/>
      <c r="U19" s="40" t="str">
        <f t="shared" si="2"/>
        <v/>
      </c>
      <c r="V19" s="22">
        <v>397</v>
      </c>
      <c r="W19" s="22" t="s">
        <v>83</v>
      </c>
      <c r="X19" s="22" t="s">
        <v>84</v>
      </c>
      <c r="Y19" s="58">
        <v>842</v>
      </c>
      <c r="Z19" s="41"/>
      <c r="AA19" s="1" t="s">
        <v>78</v>
      </c>
      <c r="AB19" s="28" t="s">
        <v>244</v>
      </c>
    </row>
    <row r="20" spans="1:28" x14ac:dyDescent="0.3">
      <c r="A20" s="1" t="s">
        <v>69</v>
      </c>
      <c r="B20" s="1" t="s">
        <v>46</v>
      </c>
      <c r="C20" s="27" t="s">
        <v>50</v>
      </c>
      <c r="D20" s="38">
        <v>12</v>
      </c>
      <c r="E20" s="27">
        <v>41</v>
      </c>
      <c r="F20" s="27">
        <v>6</v>
      </c>
      <c r="G20" s="27">
        <v>19</v>
      </c>
      <c r="H20" s="27"/>
      <c r="I20" s="27"/>
      <c r="J20" s="27">
        <v>11</v>
      </c>
      <c r="K20" s="27">
        <v>12</v>
      </c>
      <c r="L20" s="84"/>
      <c r="M20" s="27">
        <v>8</v>
      </c>
      <c r="N20" s="27">
        <f t="shared" si="0"/>
        <v>8</v>
      </c>
      <c r="O20" s="39">
        <v>7</v>
      </c>
      <c r="P20" s="39">
        <v>1</v>
      </c>
      <c r="Q20" s="85"/>
      <c r="R20" s="85"/>
      <c r="S20" s="85"/>
      <c r="T20" s="27">
        <f t="shared" si="1"/>
        <v>23</v>
      </c>
      <c r="U20" s="40">
        <f t="shared" si="2"/>
        <v>1.0975609756097562</v>
      </c>
      <c r="V20" s="22">
        <v>397</v>
      </c>
      <c r="W20" s="22" t="s">
        <v>83</v>
      </c>
      <c r="X20" s="22" t="s">
        <v>84</v>
      </c>
      <c r="Y20" s="58">
        <v>842</v>
      </c>
      <c r="Z20" s="41" t="s">
        <v>367</v>
      </c>
      <c r="AA20" s="1" t="s">
        <v>78</v>
      </c>
      <c r="AB20" s="28" t="s">
        <v>244</v>
      </c>
    </row>
    <row r="21" spans="1:28" x14ac:dyDescent="0.3">
      <c r="A21" s="1" t="s">
        <v>69</v>
      </c>
      <c r="B21" s="1" t="s">
        <v>46</v>
      </c>
      <c r="C21" s="27" t="s">
        <v>54</v>
      </c>
      <c r="D21" s="38">
        <v>11</v>
      </c>
      <c r="E21" s="27">
        <v>21</v>
      </c>
      <c r="F21" s="27">
        <v>4</v>
      </c>
      <c r="G21" s="27">
        <v>10</v>
      </c>
      <c r="H21" s="27"/>
      <c r="I21" s="27"/>
      <c r="J21" s="27">
        <v>0</v>
      </c>
      <c r="K21" s="27">
        <v>0</v>
      </c>
      <c r="L21" s="84"/>
      <c r="M21" s="27">
        <v>2</v>
      </c>
      <c r="N21" s="27">
        <f>SUM(L21:M21)</f>
        <v>2</v>
      </c>
      <c r="O21" s="39">
        <v>1</v>
      </c>
      <c r="P21" s="39">
        <v>1</v>
      </c>
      <c r="Q21" s="85"/>
      <c r="R21" s="85"/>
      <c r="S21" s="85"/>
      <c r="T21" s="27">
        <f t="shared" si="1"/>
        <v>8</v>
      </c>
      <c r="U21" s="40">
        <f t="shared" si="2"/>
        <v>0.5714285714285714</v>
      </c>
      <c r="V21" s="22">
        <v>397</v>
      </c>
      <c r="W21" s="22" t="s">
        <v>83</v>
      </c>
      <c r="X21" s="22" t="s">
        <v>84</v>
      </c>
      <c r="Y21" s="58">
        <v>842</v>
      </c>
      <c r="Z21" s="41"/>
      <c r="AA21" s="1" t="s">
        <v>78</v>
      </c>
      <c r="AB21" s="28" t="s">
        <v>244</v>
      </c>
    </row>
    <row r="22" spans="1:28" x14ac:dyDescent="0.3">
      <c r="A22" s="1" t="s">
        <v>69</v>
      </c>
      <c r="B22" s="1" t="s">
        <v>46</v>
      </c>
      <c r="C22" s="27" t="s">
        <v>51</v>
      </c>
      <c r="D22" s="38">
        <v>44</v>
      </c>
      <c r="E22" s="27">
        <v>39</v>
      </c>
      <c r="F22" s="27">
        <v>7</v>
      </c>
      <c r="G22" s="27">
        <v>19</v>
      </c>
      <c r="H22" s="27"/>
      <c r="I22" s="27"/>
      <c r="J22" s="27">
        <v>1</v>
      </c>
      <c r="K22" s="27">
        <v>1</v>
      </c>
      <c r="L22" s="84"/>
      <c r="M22" s="27">
        <v>8</v>
      </c>
      <c r="N22" s="27">
        <f>SUM(L22:M22)</f>
        <v>8</v>
      </c>
      <c r="O22" s="39">
        <v>3</v>
      </c>
      <c r="P22" s="39">
        <v>3</v>
      </c>
      <c r="Q22" s="85"/>
      <c r="R22" s="85"/>
      <c r="S22" s="39">
        <v>2</v>
      </c>
      <c r="T22" s="27">
        <f t="shared" si="1"/>
        <v>15</v>
      </c>
      <c r="U22" s="40">
        <f t="shared" si="2"/>
        <v>0.74358974358974361</v>
      </c>
      <c r="V22" s="22">
        <v>397</v>
      </c>
      <c r="W22" s="22" t="s">
        <v>83</v>
      </c>
      <c r="X22" s="22" t="s">
        <v>84</v>
      </c>
      <c r="Y22" s="58">
        <v>842</v>
      </c>
      <c r="Z22" s="41"/>
      <c r="AA22" s="1" t="s">
        <v>78</v>
      </c>
      <c r="AB22" s="28" t="s">
        <v>244</v>
      </c>
    </row>
    <row r="23" spans="1:28" x14ac:dyDescent="0.3">
      <c r="A23" s="1" t="s">
        <v>69</v>
      </c>
      <c r="B23" s="1" t="s">
        <v>46</v>
      </c>
      <c r="C23" s="27" t="s">
        <v>52</v>
      </c>
      <c r="D23" s="38">
        <v>10</v>
      </c>
      <c r="E23" s="27">
        <v>21</v>
      </c>
      <c r="F23" s="27">
        <v>1</v>
      </c>
      <c r="G23" s="27">
        <v>4</v>
      </c>
      <c r="H23" s="27"/>
      <c r="I23" s="27"/>
      <c r="J23" s="27">
        <v>4</v>
      </c>
      <c r="K23" s="27">
        <v>4</v>
      </c>
      <c r="L23" s="84"/>
      <c r="M23" s="27">
        <v>5</v>
      </c>
      <c r="N23" s="27">
        <f>SUM(L23:M23)</f>
        <v>5</v>
      </c>
      <c r="O23" s="39">
        <v>1</v>
      </c>
      <c r="P23" s="39">
        <v>4</v>
      </c>
      <c r="Q23" s="85"/>
      <c r="R23" s="85"/>
      <c r="S23" s="85"/>
      <c r="T23" s="27">
        <f t="shared" si="1"/>
        <v>6</v>
      </c>
      <c r="U23" s="40">
        <f t="shared" si="2"/>
        <v>0.61904761904761907</v>
      </c>
      <c r="V23" s="22">
        <v>397</v>
      </c>
      <c r="W23" s="22" t="s">
        <v>83</v>
      </c>
      <c r="X23" s="22" t="s">
        <v>84</v>
      </c>
      <c r="Y23" s="58">
        <v>842</v>
      </c>
      <c r="Z23" s="41"/>
      <c r="AA23" s="1" t="s">
        <v>78</v>
      </c>
      <c r="AB23" s="28" t="s">
        <v>244</v>
      </c>
    </row>
    <row r="24" spans="1:28" x14ac:dyDescent="0.3">
      <c r="A24" s="1" t="s">
        <v>69</v>
      </c>
      <c r="B24" s="1" t="s">
        <v>46</v>
      </c>
      <c r="C24" s="55" t="s">
        <v>39</v>
      </c>
      <c r="D24" s="1"/>
      <c r="E24" s="55">
        <v>-6</v>
      </c>
      <c r="F24" s="42"/>
      <c r="G24" s="42"/>
      <c r="H24" s="42"/>
      <c r="I24" s="42"/>
      <c r="J24" s="42"/>
      <c r="K24" s="42"/>
      <c r="L24" s="42"/>
      <c r="M24" s="42"/>
      <c r="N24" s="27"/>
      <c r="O24" s="42"/>
      <c r="P24" s="42"/>
      <c r="Q24" s="55">
        <v>6</v>
      </c>
      <c r="R24" s="55">
        <v>23</v>
      </c>
      <c r="S24" s="55">
        <v>1</v>
      </c>
      <c r="T24" s="27"/>
      <c r="U24" s="40" t="str">
        <f t="shared" ref="U24" si="3">_xlfn.IFNA("",((T24+Q24+N24-R24)+(O24*2))/E24)</f>
        <v/>
      </c>
      <c r="V24" s="22">
        <v>397</v>
      </c>
      <c r="W24" s="22" t="s">
        <v>83</v>
      </c>
      <c r="X24" s="22" t="s">
        <v>84</v>
      </c>
      <c r="Y24" s="58">
        <v>842</v>
      </c>
      <c r="Z24" s="41"/>
      <c r="AA24" s="1" t="s">
        <v>78</v>
      </c>
      <c r="AB24" s="28" t="s">
        <v>244</v>
      </c>
    </row>
    <row r="25" spans="1:28" x14ac:dyDescent="0.3">
      <c r="A25" s="43" t="s">
        <v>69</v>
      </c>
      <c r="B25" s="43" t="s">
        <v>46</v>
      </c>
      <c r="C25" s="44" t="s">
        <v>40</v>
      </c>
      <c r="D25" s="43"/>
      <c r="E25" s="44">
        <f t="shared" ref="E25:T25" si="4">SUM(E13:E24)</f>
        <v>240</v>
      </c>
      <c r="F25" s="44">
        <f t="shared" si="4"/>
        <v>36</v>
      </c>
      <c r="G25" s="44">
        <f t="shared" si="4"/>
        <v>93</v>
      </c>
      <c r="H25" s="44">
        <f t="shared" si="4"/>
        <v>0</v>
      </c>
      <c r="I25" s="44">
        <f t="shared" si="4"/>
        <v>0</v>
      </c>
      <c r="J25" s="44">
        <f t="shared" si="4"/>
        <v>29</v>
      </c>
      <c r="K25" s="44">
        <f t="shared" si="4"/>
        <v>32</v>
      </c>
      <c r="L25" s="44">
        <f t="shared" si="4"/>
        <v>0</v>
      </c>
      <c r="M25" s="44">
        <f t="shared" si="4"/>
        <v>50</v>
      </c>
      <c r="N25" s="44">
        <f t="shared" si="4"/>
        <v>50</v>
      </c>
      <c r="O25" s="44">
        <f t="shared" si="4"/>
        <v>27</v>
      </c>
      <c r="P25" s="44">
        <f t="shared" si="4"/>
        <v>20</v>
      </c>
      <c r="Q25" s="44">
        <f t="shared" si="4"/>
        <v>10</v>
      </c>
      <c r="R25" s="44">
        <f t="shared" si="4"/>
        <v>23</v>
      </c>
      <c r="S25" s="44">
        <f t="shared" si="4"/>
        <v>7</v>
      </c>
      <c r="T25" s="44">
        <f t="shared" si="4"/>
        <v>101</v>
      </c>
      <c r="U25" s="45">
        <f>((T25+Q25+N25-R25)+(O25*2))/E25</f>
        <v>0.8</v>
      </c>
      <c r="V25" s="46">
        <v>397</v>
      </c>
      <c r="W25" s="46" t="s">
        <v>83</v>
      </c>
      <c r="X25" s="46" t="s">
        <v>84</v>
      </c>
      <c r="Y25" s="59">
        <v>842</v>
      </c>
      <c r="Z25" s="47"/>
      <c r="AA25" s="43" t="s">
        <v>78</v>
      </c>
      <c r="AB25" s="68" t="s">
        <v>244</v>
      </c>
    </row>
    <row r="26" spans="1:28" x14ac:dyDescent="0.3">
      <c r="A26" s="1"/>
      <c r="B26" s="1"/>
      <c r="C26" s="1"/>
      <c r="D26" s="1"/>
      <c r="F26" s="48" t="s">
        <v>41</v>
      </c>
      <c r="G26" s="49">
        <f>F25/G25</f>
        <v>0.38709677419354838</v>
      </c>
      <c r="H26" s="27"/>
      <c r="I26" s="1"/>
      <c r="J26" s="48" t="s">
        <v>42</v>
      </c>
      <c r="K26" s="50">
        <f>J25/K25</f>
        <v>0.90625</v>
      </c>
      <c r="L26" s="1"/>
      <c r="M26" s="39" t="s">
        <v>43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B28" s="1"/>
      <c r="C28" s="1" t="s">
        <v>368</v>
      </c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1"/>
      <c r="AA28" s="1"/>
      <c r="AB28" s="28"/>
    </row>
    <row r="29" spans="1:28" x14ac:dyDescent="0.3">
      <c r="A29" s="1"/>
      <c r="B29" s="1"/>
      <c r="C29" s="5"/>
      <c r="V29" s="22"/>
      <c r="W29" s="22"/>
      <c r="X29" s="22"/>
      <c r="Y29" s="52"/>
      <c r="Z29" s="41"/>
      <c r="AA29" s="1"/>
      <c r="AB29" s="1"/>
    </row>
    <row r="30" spans="1:28" x14ac:dyDescent="0.3">
      <c r="B30" s="1"/>
      <c r="C30" s="1"/>
      <c r="D30" s="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31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70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9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69</v>
      </c>
      <c r="C35" s="27" t="s">
        <v>177</v>
      </c>
      <c r="D35" s="38">
        <v>32</v>
      </c>
      <c r="E35" s="27">
        <v>26</v>
      </c>
      <c r="F35" s="27">
        <v>4</v>
      </c>
      <c r="G35" s="27">
        <v>11</v>
      </c>
      <c r="H35" s="27"/>
      <c r="I35" s="27"/>
      <c r="J35" s="27">
        <v>2</v>
      </c>
      <c r="K35" s="27">
        <v>2</v>
      </c>
      <c r="L35" s="84"/>
      <c r="M35" s="27">
        <v>3</v>
      </c>
      <c r="N35" s="27">
        <f>SUM(L35:M35)</f>
        <v>3</v>
      </c>
      <c r="O35" s="27">
        <v>0</v>
      </c>
      <c r="P35" s="39">
        <v>1</v>
      </c>
      <c r="Q35" s="84"/>
      <c r="R35" s="84"/>
      <c r="S35" s="84"/>
      <c r="T35" s="27">
        <f>(H35*3)+((F35-H35)*2)+J35</f>
        <v>10</v>
      </c>
      <c r="U35" s="40">
        <f>IFERROR(((T35+Q35+N35-R35)+(O35*2))/E35,"")</f>
        <v>0.5</v>
      </c>
      <c r="V35" s="22">
        <v>397</v>
      </c>
      <c r="W35" s="22" t="s">
        <v>76</v>
      </c>
      <c r="X35" s="22" t="s">
        <v>77</v>
      </c>
      <c r="Y35" s="58">
        <v>842</v>
      </c>
      <c r="Z35" s="41"/>
      <c r="AA35" s="1" t="s">
        <v>175</v>
      </c>
      <c r="AB35" s="28" t="s">
        <v>245</v>
      </c>
    </row>
    <row r="36" spans="1:28" x14ac:dyDescent="0.3">
      <c r="A36" s="1" t="s">
        <v>46</v>
      </c>
      <c r="B36" s="1" t="s">
        <v>69</v>
      </c>
      <c r="C36" s="27" t="s">
        <v>178</v>
      </c>
      <c r="D36" s="38">
        <v>50</v>
      </c>
      <c r="E36" s="27">
        <v>22</v>
      </c>
      <c r="F36" s="27">
        <v>1</v>
      </c>
      <c r="G36" s="27">
        <v>5</v>
      </c>
      <c r="H36" s="27"/>
      <c r="I36" s="27"/>
      <c r="J36" s="27">
        <v>1</v>
      </c>
      <c r="K36" s="27">
        <v>2</v>
      </c>
      <c r="L36" s="84"/>
      <c r="M36" s="27">
        <v>6</v>
      </c>
      <c r="N36" s="27">
        <f>SUM(L36:M36)</f>
        <v>6</v>
      </c>
      <c r="O36" s="27">
        <v>0</v>
      </c>
      <c r="P36" s="39">
        <v>4</v>
      </c>
      <c r="Q36" s="85"/>
      <c r="R36" s="85"/>
      <c r="S36" s="85"/>
      <c r="T36" s="39">
        <f t="shared" ref="T36:T40" si="5">(H36*3)+((F36-H36)*2)+J36</f>
        <v>3</v>
      </c>
      <c r="U36" s="40">
        <f t="shared" ref="U36:U44" si="6">IFERROR(((T36+Q36+N36-R36)+(O36*2))/E36,"")</f>
        <v>0.40909090909090912</v>
      </c>
      <c r="V36" s="22">
        <v>397</v>
      </c>
      <c r="W36" s="22" t="s">
        <v>76</v>
      </c>
      <c r="X36" s="22" t="s">
        <v>77</v>
      </c>
      <c r="Y36" s="58">
        <v>842</v>
      </c>
      <c r="Z36" s="41"/>
      <c r="AA36" s="1" t="s">
        <v>175</v>
      </c>
      <c r="AB36" s="28" t="s">
        <v>245</v>
      </c>
    </row>
    <row r="37" spans="1:28" x14ac:dyDescent="0.3">
      <c r="A37" s="1" t="s">
        <v>46</v>
      </c>
      <c r="B37" s="1" t="s">
        <v>69</v>
      </c>
      <c r="C37" s="27" t="s">
        <v>323</v>
      </c>
      <c r="D37" s="38">
        <v>40</v>
      </c>
      <c r="E37" s="27">
        <v>29</v>
      </c>
      <c r="F37" s="27">
        <v>4</v>
      </c>
      <c r="G37" s="27">
        <v>8</v>
      </c>
      <c r="H37" s="27"/>
      <c r="I37" s="27"/>
      <c r="J37" s="27">
        <v>1</v>
      </c>
      <c r="K37" s="27">
        <v>2</v>
      </c>
      <c r="L37" s="84"/>
      <c r="M37" s="27">
        <v>5</v>
      </c>
      <c r="N37" s="27">
        <f t="shared" ref="N37:N40" si="7">SUM(L37:M37)</f>
        <v>5</v>
      </c>
      <c r="O37" s="39">
        <v>1</v>
      </c>
      <c r="P37" s="39">
        <v>4</v>
      </c>
      <c r="Q37" s="39">
        <v>3</v>
      </c>
      <c r="R37" s="85"/>
      <c r="S37" s="85"/>
      <c r="T37" s="39">
        <f t="shared" si="5"/>
        <v>9</v>
      </c>
      <c r="U37" s="40">
        <f t="shared" si="6"/>
        <v>0.65517241379310343</v>
      </c>
      <c r="V37" s="22">
        <v>397</v>
      </c>
      <c r="W37" s="22" t="s">
        <v>76</v>
      </c>
      <c r="X37" s="22" t="s">
        <v>77</v>
      </c>
      <c r="Y37" s="58">
        <v>842</v>
      </c>
      <c r="Z37" s="41"/>
      <c r="AA37" s="1" t="s">
        <v>175</v>
      </c>
      <c r="AB37" s="28" t="s">
        <v>245</v>
      </c>
    </row>
    <row r="38" spans="1:28" x14ac:dyDescent="0.3">
      <c r="A38" s="1" t="s">
        <v>46</v>
      </c>
      <c r="B38" s="1" t="s">
        <v>69</v>
      </c>
      <c r="C38" s="27" t="s">
        <v>179</v>
      </c>
      <c r="D38" s="38">
        <v>43</v>
      </c>
      <c r="E38" s="27">
        <v>33</v>
      </c>
      <c r="F38" s="27">
        <v>9</v>
      </c>
      <c r="G38" s="27">
        <v>16</v>
      </c>
      <c r="H38" s="27"/>
      <c r="I38" s="27"/>
      <c r="J38" s="27">
        <v>3</v>
      </c>
      <c r="K38" s="27">
        <v>4</v>
      </c>
      <c r="L38" s="84"/>
      <c r="M38" s="27">
        <v>15</v>
      </c>
      <c r="N38" s="27">
        <f t="shared" si="7"/>
        <v>15</v>
      </c>
      <c r="O38" s="39">
        <v>0</v>
      </c>
      <c r="P38" s="39">
        <v>3</v>
      </c>
      <c r="Q38" s="39">
        <v>3</v>
      </c>
      <c r="R38" s="85"/>
      <c r="S38" s="85"/>
      <c r="T38" s="39">
        <f t="shared" si="5"/>
        <v>21</v>
      </c>
      <c r="U38" s="40">
        <f t="shared" si="6"/>
        <v>1.1818181818181819</v>
      </c>
      <c r="V38" s="22">
        <v>397</v>
      </c>
      <c r="W38" s="22" t="s">
        <v>76</v>
      </c>
      <c r="X38" s="22" t="s">
        <v>77</v>
      </c>
      <c r="Y38" s="58">
        <v>842</v>
      </c>
      <c r="Z38" s="41"/>
      <c r="AA38" s="1" t="s">
        <v>175</v>
      </c>
      <c r="AB38" s="28" t="s">
        <v>245</v>
      </c>
    </row>
    <row r="39" spans="1:28" x14ac:dyDescent="0.3">
      <c r="A39" s="1" t="s">
        <v>46</v>
      </c>
      <c r="B39" s="1" t="s">
        <v>69</v>
      </c>
      <c r="C39" s="27" t="s">
        <v>180</v>
      </c>
      <c r="D39" s="38">
        <v>10</v>
      </c>
      <c r="E39" s="27">
        <v>26</v>
      </c>
      <c r="F39" s="27">
        <v>6</v>
      </c>
      <c r="G39" s="27">
        <v>12</v>
      </c>
      <c r="H39" s="27"/>
      <c r="I39" s="27"/>
      <c r="J39" s="27">
        <v>2</v>
      </c>
      <c r="K39" s="27">
        <v>2</v>
      </c>
      <c r="L39" s="84"/>
      <c r="M39" s="27">
        <v>8</v>
      </c>
      <c r="N39" s="27">
        <f t="shared" si="7"/>
        <v>8</v>
      </c>
      <c r="O39" s="39">
        <v>0</v>
      </c>
      <c r="P39" s="39">
        <v>5</v>
      </c>
      <c r="Q39" s="85"/>
      <c r="R39" s="85"/>
      <c r="S39" s="85"/>
      <c r="T39" s="39">
        <f t="shared" si="5"/>
        <v>14</v>
      </c>
      <c r="U39" s="40">
        <f t="shared" si="6"/>
        <v>0.84615384615384615</v>
      </c>
      <c r="V39" s="22">
        <v>397</v>
      </c>
      <c r="W39" s="22" t="s">
        <v>76</v>
      </c>
      <c r="X39" s="22" t="s">
        <v>77</v>
      </c>
      <c r="Y39" s="58">
        <v>842</v>
      </c>
      <c r="Z39" s="41"/>
      <c r="AA39" s="1" t="s">
        <v>175</v>
      </c>
      <c r="AB39" s="28" t="s">
        <v>245</v>
      </c>
    </row>
    <row r="40" spans="1:28" x14ac:dyDescent="0.3">
      <c r="A40" s="1" t="s">
        <v>46</v>
      </c>
      <c r="B40" s="1" t="s">
        <v>69</v>
      </c>
      <c r="C40" s="27" t="s">
        <v>181</v>
      </c>
      <c r="D40" s="38">
        <v>33</v>
      </c>
      <c r="E40" s="27">
        <v>16</v>
      </c>
      <c r="F40" s="27">
        <v>3</v>
      </c>
      <c r="G40" s="27">
        <v>11</v>
      </c>
      <c r="H40" s="27"/>
      <c r="I40" s="27"/>
      <c r="J40" s="27">
        <v>3</v>
      </c>
      <c r="K40" s="27">
        <v>4</v>
      </c>
      <c r="L40" s="84"/>
      <c r="M40" s="27">
        <v>4</v>
      </c>
      <c r="N40" s="27">
        <f t="shared" si="7"/>
        <v>4</v>
      </c>
      <c r="O40" s="39">
        <v>1</v>
      </c>
      <c r="P40" s="39">
        <v>3</v>
      </c>
      <c r="Q40" s="85"/>
      <c r="R40" s="85"/>
      <c r="S40" s="85"/>
      <c r="T40" s="39">
        <f t="shared" si="5"/>
        <v>9</v>
      </c>
      <c r="U40" s="40">
        <f t="shared" si="6"/>
        <v>0.9375</v>
      </c>
      <c r="V40" s="22">
        <v>397</v>
      </c>
      <c r="W40" s="22" t="s">
        <v>76</v>
      </c>
      <c r="X40" s="22" t="s">
        <v>77</v>
      </c>
      <c r="Y40" s="58">
        <v>842</v>
      </c>
      <c r="Z40" s="41"/>
      <c r="AA40" s="1" t="s">
        <v>175</v>
      </c>
      <c r="AB40" s="28" t="s">
        <v>245</v>
      </c>
    </row>
    <row r="41" spans="1:28" x14ac:dyDescent="0.3">
      <c r="A41" s="1" t="s">
        <v>46</v>
      </c>
      <c r="B41" s="1" t="s">
        <v>69</v>
      </c>
      <c r="C41" s="27" t="s">
        <v>185</v>
      </c>
      <c r="D41" s="38">
        <v>51</v>
      </c>
      <c r="E41" s="27">
        <v>13</v>
      </c>
      <c r="F41" s="27">
        <v>0</v>
      </c>
      <c r="G41" s="27">
        <v>4</v>
      </c>
      <c r="H41" s="27"/>
      <c r="I41" s="27"/>
      <c r="J41" s="27">
        <v>0</v>
      </c>
      <c r="K41" s="27">
        <v>0</v>
      </c>
      <c r="L41" s="84"/>
      <c r="M41" s="27">
        <v>0</v>
      </c>
      <c r="N41" s="27">
        <f>SUM(L41:M41)</f>
        <v>0</v>
      </c>
      <c r="O41" s="39">
        <v>1</v>
      </c>
      <c r="P41" s="39">
        <v>0</v>
      </c>
      <c r="Q41" s="85"/>
      <c r="R41" s="85"/>
      <c r="S41" s="85"/>
      <c r="T41" s="39">
        <f>(H41*3)+((F41-H41)*2)+J41</f>
        <v>0</v>
      </c>
      <c r="U41" s="40">
        <f t="shared" si="6"/>
        <v>0.15384615384615385</v>
      </c>
      <c r="V41" s="22">
        <v>397</v>
      </c>
      <c r="W41" s="22" t="s">
        <v>76</v>
      </c>
      <c r="X41" s="22" t="s">
        <v>77</v>
      </c>
      <c r="Y41" s="58">
        <v>842</v>
      </c>
      <c r="Z41" s="41"/>
      <c r="AA41" s="1" t="s">
        <v>175</v>
      </c>
      <c r="AB41" s="28" t="s">
        <v>245</v>
      </c>
    </row>
    <row r="42" spans="1:28" x14ac:dyDescent="0.3">
      <c r="A42" s="1" t="s">
        <v>46</v>
      </c>
      <c r="B42" s="1" t="s">
        <v>69</v>
      </c>
      <c r="C42" s="27" t="s">
        <v>186</v>
      </c>
      <c r="D42" s="38">
        <v>11</v>
      </c>
      <c r="E42" s="27">
        <v>33</v>
      </c>
      <c r="F42" s="27">
        <v>4</v>
      </c>
      <c r="G42" s="27">
        <v>12</v>
      </c>
      <c r="H42" s="27"/>
      <c r="I42" s="27"/>
      <c r="J42" s="27">
        <v>3</v>
      </c>
      <c r="K42" s="27">
        <v>5</v>
      </c>
      <c r="L42" s="84"/>
      <c r="M42" s="27">
        <v>6</v>
      </c>
      <c r="N42" s="27">
        <f>SUM(L42:M42)</f>
        <v>6</v>
      </c>
      <c r="O42" s="39">
        <v>4</v>
      </c>
      <c r="P42" s="39">
        <v>2</v>
      </c>
      <c r="Q42" s="85"/>
      <c r="R42" s="85"/>
      <c r="S42" s="85"/>
      <c r="T42" s="39">
        <f>(H42*3)+((F42-H42)*2)+J42</f>
        <v>11</v>
      </c>
      <c r="U42" s="40">
        <f t="shared" si="6"/>
        <v>0.75757575757575757</v>
      </c>
      <c r="V42" s="22">
        <v>397</v>
      </c>
      <c r="W42" s="22" t="s">
        <v>76</v>
      </c>
      <c r="X42" s="22" t="s">
        <v>77</v>
      </c>
      <c r="Y42" s="58">
        <v>842</v>
      </c>
      <c r="Z42" s="41"/>
      <c r="AA42" s="1" t="s">
        <v>175</v>
      </c>
      <c r="AB42" s="28" t="s">
        <v>245</v>
      </c>
    </row>
    <row r="43" spans="1:28" x14ac:dyDescent="0.3">
      <c r="A43" s="1" t="s">
        <v>46</v>
      </c>
      <c r="B43" s="1" t="s">
        <v>69</v>
      </c>
      <c r="C43" s="27" t="s">
        <v>324</v>
      </c>
      <c r="D43" s="38">
        <v>22</v>
      </c>
      <c r="E43" s="27">
        <v>23</v>
      </c>
      <c r="F43" s="27">
        <v>3</v>
      </c>
      <c r="G43" s="27">
        <v>11</v>
      </c>
      <c r="H43" s="27"/>
      <c r="I43" s="27"/>
      <c r="J43" s="27">
        <v>1</v>
      </c>
      <c r="K43" s="27">
        <v>3</v>
      </c>
      <c r="L43" s="84"/>
      <c r="M43" s="27">
        <v>5</v>
      </c>
      <c r="N43" s="27">
        <f>SUM(L43:M43)</f>
        <v>5</v>
      </c>
      <c r="O43" s="39">
        <v>6</v>
      </c>
      <c r="P43" s="39">
        <v>0</v>
      </c>
      <c r="Q43" s="85"/>
      <c r="R43" s="85"/>
      <c r="S43" s="85"/>
      <c r="T43" s="39">
        <f>(H43*3)+((F43-H43)*2)+J43</f>
        <v>7</v>
      </c>
      <c r="U43" s="40">
        <f t="shared" si="6"/>
        <v>1.0434782608695652</v>
      </c>
      <c r="V43" s="22">
        <v>397</v>
      </c>
      <c r="W43" s="22" t="s">
        <v>76</v>
      </c>
      <c r="X43" s="22" t="s">
        <v>77</v>
      </c>
      <c r="Y43" s="58">
        <v>842</v>
      </c>
      <c r="Z43" s="41"/>
      <c r="AA43" s="1" t="s">
        <v>175</v>
      </c>
      <c r="AB43" s="28" t="s">
        <v>245</v>
      </c>
    </row>
    <row r="44" spans="1:28" x14ac:dyDescent="0.3">
      <c r="A44" s="1" t="s">
        <v>46</v>
      </c>
      <c r="B44" s="1" t="s">
        <v>69</v>
      </c>
      <c r="C44" s="27" t="s">
        <v>183</v>
      </c>
      <c r="D44" s="38">
        <v>1</v>
      </c>
      <c r="E44" s="27">
        <v>19</v>
      </c>
      <c r="F44" s="27">
        <v>3</v>
      </c>
      <c r="G44" s="27">
        <v>12</v>
      </c>
      <c r="H44" s="27"/>
      <c r="I44" s="27"/>
      <c r="J44" s="27">
        <v>2</v>
      </c>
      <c r="K44" s="27">
        <v>2</v>
      </c>
      <c r="L44" s="84"/>
      <c r="M44" s="27">
        <v>2</v>
      </c>
      <c r="N44" s="27">
        <f>SUM(L44:M44)</f>
        <v>2</v>
      </c>
      <c r="O44" s="39">
        <v>5</v>
      </c>
      <c r="P44" s="39">
        <v>2</v>
      </c>
      <c r="Q44" s="85"/>
      <c r="R44" s="85"/>
      <c r="S44" s="85"/>
      <c r="T44" s="39">
        <f>(H44*3)+((F44-H44)*2)+J44</f>
        <v>8</v>
      </c>
      <c r="U44" s="40">
        <f t="shared" si="6"/>
        <v>1.0526315789473684</v>
      </c>
      <c r="V44" s="22">
        <v>397</v>
      </c>
      <c r="W44" s="22" t="s">
        <v>76</v>
      </c>
      <c r="X44" s="22" t="s">
        <v>77</v>
      </c>
      <c r="Y44" s="58">
        <v>842</v>
      </c>
      <c r="Z44" s="41"/>
      <c r="AA44" s="1" t="s">
        <v>175</v>
      </c>
      <c r="AB44" s="28" t="s">
        <v>245</v>
      </c>
    </row>
    <row r="45" spans="1:28" x14ac:dyDescent="0.3">
      <c r="A45" s="1" t="s">
        <v>46</v>
      </c>
      <c r="B45" s="1" t="s">
        <v>69</v>
      </c>
      <c r="C45" s="55" t="s">
        <v>39</v>
      </c>
      <c r="D45" s="1"/>
      <c r="E45" s="42"/>
      <c r="F45" s="55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55">
        <v>8</v>
      </c>
      <c r="R45" s="55">
        <v>19</v>
      </c>
      <c r="S45" s="55">
        <v>3</v>
      </c>
      <c r="T45" s="42"/>
      <c r="U45" s="40" t="str">
        <f t="shared" ref="U45" si="8">_xlfn.IFNA("",((T45+Q45+N45-R45)+(O45*2))/E45)</f>
        <v/>
      </c>
      <c r="V45" s="22">
        <v>397</v>
      </c>
      <c r="W45" s="22" t="s">
        <v>76</v>
      </c>
      <c r="X45" s="22" t="s">
        <v>77</v>
      </c>
      <c r="Y45" s="58">
        <v>842</v>
      </c>
      <c r="Z45" s="41"/>
      <c r="AA45" s="1" t="s">
        <v>175</v>
      </c>
      <c r="AB45" s="28" t="s">
        <v>245</v>
      </c>
    </row>
    <row r="46" spans="1:28" x14ac:dyDescent="0.3">
      <c r="A46" s="43" t="s">
        <v>46</v>
      </c>
      <c r="B46" s="43" t="s">
        <v>69</v>
      </c>
      <c r="C46" s="44" t="s">
        <v>40</v>
      </c>
      <c r="D46" s="43"/>
      <c r="E46" s="44">
        <f t="shared" ref="E46:T46" si="9">SUM(E35:E45)</f>
        <v>240</v>
      </c>
      <c r="F46" s="44">
        <f t="shared" si="9"/>
        <v>37</v>
      </c>
      <c r="G46" s="44">
        <f t="shared" si="9"/>
        <v>102</v>
      </c>
      <c r="H46" s="44">
        <f t="shared" si="9"/>
        <v>0</v>
      </c>
      <c r="I46" s="44">
        <f t="shared" si="9"/>
        <v>0</v>
      </c>
      <c r="J46" s="44">
        <f t="shared" si="9"/>
        <v>18</v>
      </c>
      <c r="K46" s="44">
        <f t="shared" si="9"/>
        <v>26</v>
      </c>
      <c r="L46" s="44">
        <f t="shared" si="9"/>
        <v>0</v>
      </c>
      <c r="M46" s="44">
        <f t="shared" si="9"/>
        <v>54</v>
      </c>
      <c r="N46" s="44">
        <f t="shared" si="9"/>
        <v>54</v>
      </c>
      <c r="O46" s="44">
        <f t="shared" si="9"/>
        <v>18</v>
      </c>
      <c r="P46" s="44">
        <f t="shared" si="9"/>
        <v>24</v>
      </c>
      <c r="Q46" s="44">
        <f t="shared" si="9"/>
        <v>14</v>
      </c>
      <c r="R46" s="44">
        <f t="shared" si="9"/>
        <v>19</v>
      </c>
      <c r="S46" s="44">
        <f t="shared" si="9"/>
        <v>3</v>
      </c>
      <c r="T46" s="44">
        <f t="shared" si="9"/>
        <v>92</v>
      </c>
      <c r="U46" s="45">
        <f>((T46+Q46+N46-R46)+(O46*2))/E46</f>
        <v>0.73750000000000004</v>
      </c>
      <c r="V46" s="46">
        <v>397</v>
      </c>
      <c r="W46" s="46" t="s">
        <v>76</v>
      </c>
      <c r="X46" s="46" t="s">
        <v>77</v>
      </c>
      <c r="Y46" s="59">
        <v>842</v>
      </c>
      <c r="Z46" s="47"/>
      <c r="AA46" s="43" t="s">
        <v>175</v>
      </c>
      <c r="AB46" s="68" t="s">
        <v>245</v>
      </c>
    </row>
    <row r="47" spans="1:28" x14ac:dyDescent="0.3">
      <c r="A47" s="1"/>
      <c r="B47" s="1"/>
      <c r="C47" s="1"/>
      <c r="D47" s="1"/>
      <c r="F47" s="48" t="s">
        <v>41</v>
      </c>
      <c r="G47" s="49">
        <f>F46/G46</f>
        <v>0.36274509803921567</v>
      </c>
      <c r="H47" s="27"/>
      <c r="I47" s="1"/>
      <c r="J47" s="48" t="s">
        <v>42</v>
      </c>
      <c r="K47" s="50">
        <f>J46/K46</f>
        <v>0.69230769230769229</v>
      </c>
      <c r="L47" s="1"/>
      <c r="M47" s="39" t="s">
        <v>43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1"/>
      <c r="D50" s="1"/>
      <c r="F50" s="48"/>
      <c r="G50" s="70"/>
      <c r="H50" s="27"/>
      <c r="I50" s="1"/>
      <c r="J50" s="48"/>
      <c r="K50" s="71"/>
      <c r="L50" s="1"/>
      <c r="M50" s="39"/>
      <c r="N50" s="72"/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1"/>
    </row>
    <row r="51" spans="1:28" x14ac:dyDescent="0.3">
      <c r="A51" s="1"/>
      <c r="B51" s="1"/>
      <c r="C51" s="5"/>
      <c r="V51" s="22"/>
      <c r="W51" s="22"/>
      <c r="X51" s="22"/>
      <c r="Y51" s="52"/>
      <c r="Z51" s="41"/>
      <c r="AA51" s="1"/>
      <c r="AB51" s="1"/>
    </row>
    <row r="52" spans="1:28" x14ac:dyDescent="0.3">
      <c r="B52" s="1"/>
      <c r="C52" s="1"/>
      <c r="D52" s="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1"/>
      <c r="Z52" s="41"/>
      <c r="AA52" s="1"/>
      <c r="AB52" s="1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D428-34D3-4635-BCD1-A42260C897D6}">
  <sheetPr>
    <tabColor rgb="FF92D05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81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29600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99</v>
      </c>
      <c r="D4" s="7" t="s">
        <v>5</v>
      </c>
      <c r="E4" s="8"/>
      <c r="F4" s="5"/>
      <c r="G4" s="1"/>
      <c r="J4" s="15" t="s">
        <v>103</v>
      </c>
      <c r="K4" s="16" t="s">
        <v>45</v>
      </c>
      <c r="L4" s="17"/>
      <c r="M4" s="18"/>
      <c r="N4" s="19">
        <v>30</v>
      </c>
      <c r="O4" s="19">
        <v>27</v>
      </c>
      <c r="P4" s="19">
        <v>25</v>
      </c>
      <c r="Q4" s="19">
        <v>24</v>
      </c>
      <c r="R4" s="20"/>
      <c r="S4" s="21">
        <f>SUM(N4:R4)</f>
        <v>106</v>
      </c>
      <c r="T4" s="22">
        <v>402</v>
      </c>
    </row>
    <row r="5" spans="1:28" x14ac:dyDescent="0.3">
      <c r="B5" s="1"/>
      <c r="C5" s="6" t="s">
        <v>100</v>
      </c>
      <c r="D5" s="7" t="s">
        <v>6</v>
      </c>
      <c r="E5" s="1"/>
      <c r="F5" s="1"/>
      <c r="G5" s="1"/>
      <c r="J5" s="15" t="s">
        <v>104</v>
      </c>
      <c r="K5" s="16" t="s">
        <v>68</v>
      </c>
      <c r="L5" s="17"/>
      <c r="M5" s="18"/>
      <c r="N5" s="19">
        <v>20</v>
      </c>
      <c r="O5" s="19">
        <v>30</v>
      </c>
      <c r="P5" s="19">
        <v>20</v>
      </c>
      <c r="Q5" s="19">
        <v>37</v>
      </c>
      <c r="R5" s="20"/>
      <c r="S5" s="21">
        <f>SUM(N5:R5)</f>
        <v>107</v>
      </c>
      <c r="T5" s="22">
        <v>402</v>
      </c>
      <c r="U5" s="1"/>
      <c r="V5" s="1"/>
      <c r="W5" s="1"/>
    </row>
    <row r="6" spans="1:28" x14ac:dyDescent="0.3">
      <c r="C6" s="23">
        <v>4017</v>
      </c>
      <c r="D6" s="7" t="s">
        <v>7</v>
      </c>
      <c r="F6" s="1"/>
      <c r="H6" s="1" t="s">
        <v>407</v>
      </c>
      <c r="T6" s="1"/>
      <c r="U6" s="1"/>
      <c r="V6" s="1"/>
      <c r="W6" s="1"/>
    </row>
    <row r="7" spans="1:28" x14ac:dyDescent="0.3">
      <c r="B7" s="1"/>
      <c r="C7" s="24" t="s">
        <v>101</v>
      </c>
      <c r="D7" s="7" t="s">
        <v>8</v>
      </c>
      <c r="G7" s="1"/>
      <c r="S7" s="1"/>
      <c r="T7" s="25" t="s">
        <v>9</v>
      </c>
      <c r="U7" s="1"/>
      <c r="V7" s="26">
        <v>402</v>
      </c>
      <c r="W7" s="1"/>
    </row>
    <row r="8" spans="1:28" x14ac:dyDescent="0.3">
      <c r="B8" s="1"/>
      <c r="C8" s="24" t="s">
        <v>102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9.7222222222222224E-2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11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67</v>
      </c>
      <c r="B13" s="1" t="s">
        <v>46</v>
      </c>
      <c r="C13" s="27" t="s">
        <v>56</v>
      </c>
      <c r="D13" s="38">
        <v>20</v>
      </c>
      <c r="E13" s="27">
        <v>3</v>
      </c>
      <c r="F13" s="27">
        <v>0</v>
      </c>
      <c r="G13" s="27">
        <v>0</v>
      </c>
      <c r="H13" s="27"/>
      <c r="I13" s="27"/>
      <c r="J13" s="27">
        <v>0</v>
      </c>
      <c r="K13" s="27">
        <v>0</v>
      </c>
      <c r="L13" s="27">
        <v>0</v>
      </c>
      <c r="M13" s="27">
        <v>0</v>
      </c>
      <c r="N13" s="27">
        <f t="shared" ref="N13:N21" si="0">SUM(L13:M13)</f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27">
        <f t="shared" ref="T13:T21" si="1">+(F13*2)+J13</f>
        <v>0</v>
      </c>
      <c r="U13" s="40">
        <f t="shared" ref="U13:U21" si="2">IFERROR(((T13+Q13+N13-R13)+(O13*2))/E13,"")</f>
        <v>0</v>
      </c>
      <c r="V13" s="22">
        <v>402</v>
      </c>
      <c r="W13" s="22" t="s">
        <v>83</v>
      </c>
      <c r="X13" s="22" t="s">
        <v>77</v>
      </c>
      <c r="Y13" s="58">
        <v>4017</v>
      </c>
      <c r="Z13" s="41"/>
      <c r="AA13" s="1" t="s">
        <v>78</v>
      </c>
      <c r="AB13" s="28" t="s">
        <v>105</v>
      </c>
    </row>
    <row r="14" spans="1:28" x14ac:dyDescent="0.3">
      <c r="A14" s="1" t="s">
        <v>67</v>
      </c>
      <c r="B14" s="1" t="s">
        <v>46</v>
      </c>
      <c r="C14" s="27" t="s">
        <v>47</v>
      </c>
      <c r="D14" s="38">
        <v>7</v>
      </c>
      <c r="E14" s="27">
        <v>30</v>
      </c>
      <c r="F14" s="27">
        <v>3</v>
      </c>
      <c r="G14" s="27">
        <v>10</v>
      </c>
      <c r="H14" s="27"/>
      <c r="I14" s="27"/>
      <c r="J14" s="27">
        <v>6</v>
      </c>
      <c r="K14" s="27">
        <v>6</v>
      </c>
      <c r="L14" s="27">
        <v>2</v>
      </c>
      <c r="M14" s="27">
        <v>2</v>
      </c>
      <c r="N14" s="27">
        <f t="shared" si="0"/>
        <v>4</v>
      </c>
      <c r="O14" s="27">
        <v>2</v>
      </c>
      <c r="P14" s="39">
        <v>2</v>
      </c>
      <c r="Q14" s="27">
        <v>0</v>
      </c>
      <c r="R14" s="27">
        <v>1</v>
      </c>
      <c r="S14" s="27">
        <v>1</v>
      </c>
      <c r="T14" s="27">
        <f t="shared" si="1"/>
        <v>12</v>
      </c>
      <c r="U14" s="40">
        <f t="shared" si="2"/>
        <v>0.6333333333333333</v>
      </c>
      <c r="V14" s="22">
        <v>402</v>
      </c>
      <c r="W14" s="22" t="s">
        <v>83</v>
      </c>
      <c r="X14" s="22" t="s">
        <v>77</v>
      </c>
      <c r="Y14" s="58">
        <v>4017</v>
      </c>
      <c r="Z14" s="41"/>
      <c r="AA14" s="1" t="s">
        <v>78</v>
      </c>
      <c r="AB14" s="28" t="s">
        <v>105</v>
      </c>
    </row>
    <row r="15" spans="1:28" x14ac:dyDescent="0.3">
      <c r="A15" s="1" t="s">
        <v>67</v>
      </c>
      <c r="B15" s="1" t="s">
        <v>46</v>
      </c>
      <c r="C15" s="27" t="s">
        <v>142</v>
      </c>
      <c r="D15" s="38">
        <v>6</v>
      </c>
      <c r="E15" s="27" t="s">
        <v>360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39"/>
      <c r="Q15" s="27"/>
      <c r="R15" s="27"/>
      <c r="S15" s="27"/>
      <c r="T15" s="27"/>
      <c r="U15" s="40"/>
      <c r="V15" s="22">
        <v>402</v>
      </c>
      <c r="W15" s="22" t="s">
        <v>83</v>
      </c>
      <c r="X15" s="22" t="s">
        <v>77</v>
      </c>
      <c r="Y15" s="58">
        <v>4017</v>
      </c>
      <c r="Z15" s="41"/>
      <c r="AA15" s="1" t="s">
        <v>78</v>
      </c>
      <c r="AB15" s="28" t="s">
        <v>105</v>
      </c>
    </row>
    <row r="16" spans="1:28" x14ac:dyDescent="0.3">
      <c r="A16" s="1" t="s">
        <v>67</v>
      </c>
      <c r="B16" s="1" t="s">
        <v>46</v>
      </c>
      <c r="C16" s="27" t="s">
        <v>48</v>
      </c>
      <c r="D16" s="38">
        <v>50</v>
      </c>
      <c r="E16" s="27">
        <v>45</v>
      </c>
      <c r="F16" s="27">
        <v>12</v>
      </c>
      <c r="G16" s="27">
        <v>20</v>
      </c>
      <c r="H16" s="27"/>
      <c r="I16" s="27"/>
      <c r="J16" s="27">
        <v>7</v>
      </c>
      <c r="K16" s="27">
        <v>9</v>
      </c>
      <c r="L16" s="27">
        <v>6</v>
      </c>
      <c r="M16" s="27">
        <v>12</v>
      </c>
      <c r="N16" s="27">
        <f t="shared" si="0"/>
        <v>18</v>
      </c>
      <c r="O16" s="39">
        <v>0</v>
      </c>
      <c r="P16" s="39">
        <v>4</v>
      </c>
      <c r="Q16" s="39">
        <v>1</v>
      </c>
      <c r="R16" s="39">
        <v>3</v>
      </c>
      <c r="S16" s="39">
        <v>0</v>
      </c>
      <c r="T16" s="27">
        <f t="shared" si="1"/>
        <v>31</v>
      </c>
      <c r="U16" s="40">
        <f t="shared" si="2"/>
        <v>1.0444444444444445</v>
      </c>
      <c r="V16" s="22">
        <v>402</v>
      </c>
      <c r="W16" s="22" t="s">
        <v>83</v>
      </c>
      <c r="X16" s="22" t="s">
        <v>77</v>
      </c>
      <c r="Y16" s="58">
        <v>4017</v>
      </c>
      <c r="Z16" s="41"/>
      <c r="AA16" s="1" t="s">
        <v>78</v>
      </c>
      <c r="AB16" s="28" t="s">
        <v>105</v>
      </c>
    </row>
    <row r="17" spans="1:28" x14ac:dyDescent="0.3">
      <c r="A17" s="1" t="s">
        <v>67</v>
      </c>
      <c r="B17" s="1" t="s">
        <v>46</v>
      </c>
      <c r="C17" s="27" t="s">
        <v>49</v>
      </c>
      <c r="D17" s="38">
        <v>1</v>
      </c>
      <c r="E17" s="27">
        <v>47</v>
      </c>
      <c r="F17" s="27">
        <v>6</v>
      </c>
      <c r="G17" s="27">
        <v>10</v>
      </c>
      <c r="H17" s="27"/>
      <c r="I17" s="27"/>
      <c r="J17" s="27">
        <v>2</v>
      </c>
      <c r="K17" s="27">
        <v>2</v>
      </c>
      <c r="L17" s="27">
        <v>1</v>
      </c>
      <c r="M17" s="27">
        <v>7</v>
      </c>
      <c r="N17" s="27">
        <f t="shared" si="0"/>
        <v>8</v>
      </c>
      <c r="O17" s="39">
        <v>11</v>
      </c>
      <c r="P17" s="39">
        <v>5</v>
      </c>
      <c r="Q17" s="39">
        <v>0</v>
      </c>
      <c r="R17" s="39">
        <v>6</v>
      </c>
      <c r="S17" s="39">
        <v>0</v>
      </c>
      <c r="T17" s="27">
        <f t="shared" si="1"/>
        <v>14</v>
      </c>
      <c r="U17" s="40">
        <f t="shared" si="2"/>
        <v>0.80851063829787229</v>
      </c>
      <c r="V17" s="22">
        <v>402</v>
      </c>
      <c r="W17" s="22" t="s">
        <v>83</v>
      </c>
      <c r="X17" s="22" t="s">
        <v>77</v>
      </c>
      <c r="Y17" s="58">
        <v>4017</v>
      </c>
      <c r="Z17" s="41"/>
      <c r="AA17" s="1" t="s">
        <v>78</v>
      </c>
      <c r="AB17" s="28" t="s">
        <v>105</v>
      </c>
    </row>
    <row r="18" spans="1:28" x14ac:dyDescent="0.3">
      <c r="A18" s="1" t="s">
        <v>67</v>
      </c>
      <c r="B18" s="1" t="s">
        <v>46</v>
      </c>
      <c r="C18" s="27" t="s">
        <v>50</v>
      </c>
      <c r="D18" s="38">
        <v>12</v>
      </c>
      <c r="E18" s="27">
        <v>43</v>
      </c>
      <c r="F18" s="27">
        <v>10</v>
      </c>
      <c r="G18" s="27">
        <v>25</v>
      </c>
      <c r="H18" s="27"/>
      <c r="I18" s="27"/>
      <c r="J18" s="27">
        <v>7</v>
      </c>
      <c r="K18" s="27">
        <v>9</v>
      </c>
      <c r="L18" s="27">
        <v>1</v>
      </c>
      <c r="M18" s="27">
        <v>5</v>
      </c>
      <c r="N18" s="27">
        <f t="shared" si="0"/>
        <v>6</v>
      </c>
      <c r="O18" s="39">
        <v>4</v>
      </c>
      <c r="P18" s="39">
        <v>3</v>
      </c>
      <c r="Q18" s="39">
        <v>0</v>
      </c>
      <c r="R18" s="39">
        <v>5</v>
      </c>
      <c r="S18" s="39">
        <v>0</v>
      </c>
      <c r="T18" s="27">
        <f t="shared" si="1"/>
        <v>27</v>
      </c>
      <c r="U18" s="40">
        <f t="shared" si="2"/>
        <v>0.83720930232558144</v>
      </c>
      <c r="V18" s="22">
        <v>402</v>
      </c>
      <c r="W18" s="22" t="s">
        <v>83</v>
      </c>
      <c r="X18" s="22" t="s">
        <v>77</v>
      </c>
      <c r="Y18" s="58">
        <v>4017</v>
      </c>
      <c r="Z18" s="41"/>
      <c r="AA18" s="1" t="s">
        <v>78</v>
      </c>
      <c r="AB18" s="28" t="s">
        <v>105</v>
      </c>
    </row>
    <row r="19" spans="1:28" x14ac:dyDescent="0.3">
      <c r="A19" s="1" t="s">
        <v>67</v>
      </c>
      <c r="B19" s="1" t="s">
        <v>46</v>
      </c>
      <c r="C19" s="27" t="s">
        <v>54</v>
      </c>
      <c r="D19" s="38">
        <v>11</v>
      </c>
      <c r="E19" s="27">
        <v>19</v>
      </c>
      <c r="F19" s="27">
        <v>1</v>
      </c>
      <c r="G19" s="27">
        <v>7</v>
      </c>
      <c r="H19" s="27"/>
      <c r="I19" s="27"/>
      <c r="J19" s="27">
        <v>0</v>
      </c>
      <c r="K19" s="27">
        <v>0</v>
      </c>
      <c r="L19" s="27">
        <v>1</v>
      </c>
      <c r="M19" s="27">
        <v>0</v>
      </c>
      <c r="N19" s="27">
        <f t="shared" si="0"/>
        <v>1</v>
      </c>
      <c r="O19" s="39">
        <v>2</v>
      </c>
      <c r="P19" s="39">
        <v>4</v>
      </c>
      <c r="Q19" s="39">
        <v>1</v>
      </c>
      <c r="R19" s="39">
        <v>0</v>
      </c>
      <c r="S19" s="39">
        <v>1</v>
      </c>
      <c r="T19" s="27">
        <f t="shared" si="1"/>
        <v>2</v>
      </c>
      <c r="U19" s="40">
        <f t="shared" si="2"/>
        <v>0.42105263157894735</v>
      </c>
      <c r="V19" s="22">
        <v>402</v>
      </c>
      <c r="W19" s="22" t="s">
        <v>83</v>
      </c>
      <c r="X19" s="22" t="s">
        <v>77</v>
      </c>
      <c r="Y19" s="58">
        <v>4017</v>
      </c>
      <c r="Z19" s="41"/>
      <c r="AA19" s="1" t="s">
        <v>78</v>
      </c>
      <c r="AB19" s="28" t="s">
        <v>105</v>
      </c>
    </row>
    <row r="20" spans="1:28" x14ac:dyDescent="0.3">
      <c r="A20" s="1" t="s">
        <v>67</v>
      </c>
      <c r="B20" s="1" t="s">
        <v>46</v>
      </c>
      <c r="C20" s="27" t="s">
        <v>51</v>
      </c>
      <c r="D20" s="38">
        <v>44</v>
      </c>
      <c r="E20" s="27">
        <v>36</v>
      </c>
      <c r="F20" s="27">
        <v>6</v>
      </c>
      <c r="G20" s="27">
        <v>11</v>
      </c>
      <c r="H20" s="27"/>
      <c r="I20" s="27"/>
      <c r="J20" s="27">
        <v>1</v>
      </c>
      <c r="K20" s="27">
        <v>1</v>
      </c>
      <c r="L20" s="27">
        <v>5</v>
      </c>
      <c r="M20" s="27">
        <v>6</v>
      </c>
      <c r="N20" s="27">
        <f t="shared" si="0"/>
        <v>11</v>
      </c>
      <c r="O20" s="39">
        <v>1</v>
      </c>
      <c r="P20" s="55">
        <v>6</v>
      </c>
      <c r="Q20" s="39">
        <v>6</v>
      </c>
      <c r="R20" s="39">
        <v>2</v>
      </c>
      <c r="S20" s="39">
        <v>2</v>
      </c>
      <c r="T20" s="27">
        <f t="shared" si="1"/>
        <v>13</v>
      </c>
      <c r="U20" s="40">
        <f t="shared" si="2"/>
        <v>0.83333333333333337</v>
      </c>
      <c r="V20" s="22">
        <v>402</v>
      </c>
      <c r="W20" s="22" t="s">
        <v>83</v>
      </c>
      <c r="X20" s="22" t="s">
        <v>77</v>
      </c>
      <c r="Y20" s="58">
        <v>4017</v>
      </c>
      <c r="Z20" s="41"/>
      <c r="AA20" s="1" t="s">
        <v>78</v>
      </c>
      <c r="AB20" s="28" t="s">
        <v>105</v>
      </c>
    </row>
    <row r="21" spans="1:28" x14ac:dyDescent="0.3">
      <c r="A21" s="1" t="s">
        <v>67</v>
      </c>
      <c r="B21" s="1" t="s">
        <v>46</v>
      </c>
      <c r="C21" s="27" t="s">
        <v>52</v>
      </c>
      <c r="D21" s="38">
        <v>10</v>
      </c>
      <c r="E21" s="27">
        <v>17</v>
      </c>
      <c r="F21" s="27">
        <v>3</v>
      </c>
      <c r="G21" s="27">
        <v>6</v>
      </c>
      <c r="H21" s="27"/>
      <c r="I21" s="27"/>
      <c r="J21" s="27">
        <v>1</v>
      </c>
      <c r="K21" s="27">
        <v>1</v>
      </c>
      <c r="L21" s="27">
        <v>2</v>
      </c>
      <c r="M21" s="27">
        <v>3</v>
      </c>
      <c r="N21" s="27">
        <f t="shared" si="0"/>
        <v>5</v>
      </c>
      <c r="O21" s="39">
        <v>0</v>
      </c>
      <c r="P21" s="39">
        <v>2</v>
      </c>
      <c r="Q21" s="39">
        <v>0</v>
      </c>
      <c r="R21" s="39">
        <v>0</v>
      </c>
      <c r="S21" s="39">
        <v>0</v>
      </c>
      <c r="T21" s="27">
        <f t="shared" si="1"/>
        <v>7</v>
      </c>
      <c r="U21" s="40">
        <f t="shared" si="2"/>
        <v>0.70588235294117652</v>
      </c>
      <c r="V21" s="22">
        <v>402</v>
      </c>
      <c r="W21" s="22" t="s">
        <v>83</v>
      </c>
      <c r="X21" s="22" t="s">
        <v>77</v>
      </c>
      <c r="Y21" s="58">
        <v>4017</v>
      </c>
      <c r="Z21" s="41"/>
      <c r="AA21" s="1" t="s">
        <v>78</v>
      </c>
      <c r="AB21" s="28" t="s">
        <v>105</v>
      </c>
    </row>
    <row r="22" spans="1:28" x14ac:dyDescent="0.3">
      <c r="A22" s="43" t="s">
        <v>67</v>
      </c>
      <c r="B22" s="43" t="s">
        <v>46</v>
      </c>
      <c r="C22" s="44" t="s">
        <v>40</v>
      </c>
      <c r="D22" s="43"/>
      <c r="E22" s="44">
        <f t="shared" ref="E22:T22" si="3">SUM(E13:E21)</f>
        <v>240</v>
      </c>
      <c r="F22" s="44">
        <f t="shared" si="3"/>
        <v>41</v>
      </c>
      <c r="G22" s="44">
        <f t="shared" si="3"/>
        <v>89</v>
      </c>
      <c r="H22" s="44">
        <f t="shared" si="3"/>
        <v>0</v>
      </c>
      <c r="I22" s="44">
        <f t="shared" si="3"/>
        <v>0</v>
      </c>
      <c r="J22" s="44">
        <f t="shared" si="3"/>
        <v>24</v>
      </c>
      <c r="K22" s="44">
        <f t="shared" si="3"/>
        <v>28</v>
      </c>
      <c r="L22" s="44">
        <f t="shared" si="3"/>
        <v>18</v>
      </c>
      <c r="M22" s="44">
        <f t="shared" si="3"/>
        <v>35</v>
      </c>
      <c r="N22" s="44">
        <f t="shared" si="3"/>
        <v>53</v>
      </c>
      <c r="O22" s="44">
        <f t="shared" si="3"/>
        <v>20</v>
      </c>
      <c r="P22" s="44">
        <f t="shared" si="3"/>
        <v>26</v>
      </c>
      <c r="Q22" s="44">
        <f t="shared" si="3"/>
        <v>8</v>
      </c>
      <c r="R22" s="44">
        <f t="shared" si="3"/>
        <v>17</v>
      </c>
      <c r="S22" s="44">
        <f t="shared" si="3"/>
        <v>4</v>
      </c>
      <c r="T22" s="44">
        <f t="shared" si="3"/>
        <v>106</v>
      </c>
      <c r="U22" s="45">
        <f>((T22+Q22+N22-R22)+(O22*2))/E22</f>
        <v>0.79166666666666663</v>
      </c>
      <c r="V22" s="46">
        <v>402</v>
      </c>
      <c r="W22" s="46" t="s">
        <v>83</v>
      </c>
      <c r="X22" s="46" t="s">
        <v>77</v>
      </c>
      <c r="Y22" s="59">
        <v>4017</v>
      </c>
      <c r="Z22" s="77" t="s">
        <v>348</v>
      </c>
      <c r="AA22" s="43" t="s">
        <v>78</v>
      </c>
      <c r="AB22" s="68" t="s">
        <v>105</v>
      </c>
    </row>
    <row r="23" spans="1:28" x14ac:dyDescent="0.3">
      <c r="A23" s="1"/>
      <c r="B23" s="1"/>
      <c r="C23" s="1"/>
      <c r="D23" s="1"/>
      <c r="F23" s="48" t="s">
        <v>41</v>
      </c>
      <c r="G23" s="49">
        <f>F22/G22</f>
        <v>0.4606741573033708</v>
      </c>
      <c r="H23" s="27"/>
      <c r="I23" s="1"/>
      <c r="J23" s="48" t="s">
        <v>42</v>
      </c>
      <c r="K23" s="50">
        <f>J22/K22</f>
        <v>0.8571428571428571</v>
      </c>
      <c r="L23" s="1"/>
      <c r="M23" s="39" t="s">
        <v>43</v>
      </c>
      <c r="N23" s="51">
        <v>6</v>
      </c>
      <c r="P23" s="1"/>
      <c r="Q23" s="1"/>
      <c r="R23" s="1"/>
      <c r="S23" s="1"/>
      <c r="T23" s="1"/>
      <c r="U23" s="1"/>
      <c r="V23" s="22"/>
      <c r="W23" s="22"/>
      <c r="X23" s="22"/>
      <c r="Y23" s="52"/>
      <c r="Z23" s="41"/>
      <c r="AA23" s="1"/>
      <c r="AB23" s="28"/>
    </row>
    <row r="24" spans="1:28" x14ac:dyDescent="0.3">
      <c r="A24" s="1"/>
      <c r="B24" s="1"/>
      <c r="C24" s="5" t="s">
        <v>44</v>
      </c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1" t="s">
        <v>106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5"/>
      <c r="V29" s="22"/>
      <c r="W29" s="22"/>
      <c r="X29" s="22"/>
      <c r="Y29" s="52"/>
      <c r="Z29" s="41"/>
      <c r="AA29" s="1"/>
      <c r="AB29" s="28"/>
    </row>
    <row r="30" spans="1:28" x14ac:dyDescent="0.3">
      <c r="B30" s="1"/>
      <c r="C30" s="1"/>
      <c r="D30" s="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31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10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67</v>
      </c>
      <c r="C35" s="27" t="s">
        <v>82</v>
      </c>
      <c r="D35" s="38">
        <v>34</v>
      </c>
      <c r="E35" s="27">
        <v>24</v>
      </c>
      <c r="F35" s="27">
        <v>6</v>
      </c>
      <c r="G35" s="27">
        <v>12</v>
      </c>
      <c r="H35" s="27"/>
      <c r="I35" s="27"/>
      <c r="J35" s="27">
        <v>3</v>
      </c>
      <c r="K35" s="27">
        <v>4</v>
      </c>
      <c r="L35" s="27">
        <v>2</v>
      </c>
      <c r="M35" s="27">
        <v>2</v>
      </c>
      <c r="N35" s="27">
        <f t="shared" ref="N35:N46" si="4">SUM(L35:M35)</f>
        <v>4</v>
      </c>
      <c r="O35" s="27">
        <v>0</v>
      </c>
      <c r="P35" s="39">
        <v>3</v>
      </c>
      <c r="Q35" s="27">
        <v>1</v>
      </c>
      <c r="R35" s="27">
        <v>3</v>
      </c>
      <c r="S35" s="27">
        <v>0</v>
      </c>
      <c r="T35" s="27">
        <f t="shared" ref="T35:T46" si="5">(H35*3)+((F35-H35)*2)+J35</f>
        <v>15</v>
      </c>
      <c r="U35" s="40">
        <f t="shared" ref="U35:U46" si="6">IFERROR(((T35+Q35+N35-R35)+(O35*2))/E35,"")</f>
        <v>0.70833333333333337</v>
      </c>
      <c r="V35" s="22">
        <v>402</v>
      </c>
      <c r="W35" s="22" t="s">
        <v>76</v>
      </c>
      <c r="X35" s="22" t="s">
        <v>84</v>
      </c>
      <c r="Y35" s="58">
        <v>4017</v>
      </c>
      <c r="Z35" s="41"/>
      <c r="AA35" s="1" t="s">
        <v>85</v>
      </c>
      <c r="AB35" s="28" t="s">
        <v>107</v>
      </c>
    </row>
    <row r="36" spans="1:28" x14ac:dyDescent="0.3">
      <c r="A36" s="1" t="s">
        <v>46</v>
      </c>
      <c r="B36" s="1" t="s">
        <v>67</v>
      </c>
      <c r="C36" s="27" t="s">
        <v>87</v>
      </c>
      <c r="D36" s="38">
        <v>11</v>
      </c>
      <c r="E36" s="27">
        <v>22</v>
      </c>
      <c r="F36" s="27">
        <v>0</v>
      </c>
      <c r="G36" s="27">
        <v>4</v>
      </c>
      <c r="H36" s="27"/>
      <c r="I36" s="27"/>
      <c r="J36" s="27">
        <v>1</v>
      </c>
      <c r="K36" s="27">
        <v>2</v>
      </c>
      <c r="L36" s="27">
        <v>1</v>
      </c>
      <c r="M36" s="27">
        <v>3</v>
      </c>
      <c r="N36" s="27">
        <f t="shared" si="4"/>
        <v>4</v>
      </c>
      <c r="O36" s="39">
        <v>1</v>
      </c>
      <c r="P36" s="39">
        <v>4</v>
      </c>
      <c r="Q36" s="39">
        <v>1</v>
      </c>
      <c r="R36" s="39">
        <v>0</v>
      </c>
      <c r="S36" s="39">
        <v>0</v>
      </c>
      <c r="T36" s="39">
        <f t="shared" si="5"/>
        <v>1</v>
      </c>
      <c r="U36" s="40">
        <f t="shared" si="6"/>
        <v>0.36363636363636365</v>
      </c>
      <c r="V36" s="22">
        <v>402</v>
      </c>
      <c r="W36" s="22" t="s">
        <v>76</v>
      </c>
      <c r="X36" s="22" t="s">
        <v>84</v>
      </c>
      <c r="Y36" s="58">
        <v>4017</v>
      </c>
      <c r="Z36" s="41"/>
      <c r="AA36" s="1" t="s">
        <v>85</v>
      </c>
      <c r="AB36" s="28" t="s">
        <v>107</v>
      </c>
    </row>
    <row r="37" spans="1:28" x14ac:dyDescent="0.3">
      <c r="A37" s="1" t="s">
        <v>46</v>
      </c>
      <c r="B37" s="1" t="s">
        <v>67</v>
      </c>
      <c r="C37" s="27" t="s">
        <v>108</v>
      </c>
      <c r="D37" s="38">
        <v>30</v>
      </c>
      <c r="E37" s="27">
        <v>5</v>
      </c>
      <c r="F37" s="27">
        <v>1</v>
      </c>
      <c r="G37" s="27">
        <v>2</v>
      </c>
      <c r="H37" s="27"/>
      <c r="I37" s="27"/>
      <c r="J37" s="27">
        <v>0</v>
      </c>
      <c r="K37" s="27">
        <v>0</v>
      </c>
      <c r="L37" s="27">
        <v>2</v>
      </c>
      <c r="M37" s="27">
        <v>1</v>
      </c>
      <c r="N37" s="27">
        <f t="shared" si="4"/>
        <v>3</v>
      </c>
      <c r="O37" s="39">
        <v>1</v>
      </c>
      <c r="P37" s="39">
        <v>0</v>
      </c>
      <c r="Q37" s="39">
        <v>0</v>
      </c>
      <c r="R37" s="39">
        <v>0</v>
      </c>
      <c r="S37" s="39">
        <v>0</v>
      </c>
      <c r="T37" s="39">
        <f t="shared" si="5"/>
        <v>2</v>
      </c>
      <c r="U37" s="40">
        <f t="shared" si="6"/>
        <v>1.4</v>
      </c>
      <c r="V37" s="22">
        <v>402</v>
      </c>
      <c r="W37" s="22" t="s">
        <v>76</v>
      </c>
      <c r="X37" s="22" t="s">
        <v>84</v>
      </c>
      <c r="Y37" s="58">
        <v>4017</v>
      </c>
      <c r="Z37" s="41"/>
      <c r="AA37" s="1" t="s">
        <v>85</v>
      </c>
      <c r="AB37" s="28" t="s">
        <v>107</v>
      </c>
    </row>
    <row r="38" spans="1:28" x14ac:dyDescent="0.3">
      <c r="A38" s="1" t="s">
        <v>46</v>
      </c>
      <c r="B38" s="1" t="s">
        <v>67</v>
      </c>
      <c r="C38" s="27" t="s">
        <v>88</v>
      </c>
      <c r="D38" s="38">
        <v>22</v>
      </c>
      <c r="E38" s="27">
        <v>32</v>
      </c>
      <c r="F38" s="27">
        <v>9</v>
      </c>
      <c r="G38" s="27">
        <v>15</v>
      </c>
      <c r="H38" s="27"/>
      <c r="I38" s="27"/>
      <c r="J38" s="27">
        <v>4</v>
      </c>
      <c r="K38" s="27">
        <v>6</v>
      </c>
      <c r="L38" s="27">
        <v>2</v>
      </c>
      <c r="M38" s="27">
        <v>3</v>
      </c>
      <c r="N38" s="27">
        <f t="shared" si="4"/>
        <v>5</v>
      </c>
      <c r="O38" s="39">
        <v>3</v>
      </c>
      <c r="P38" s="39">
        <v>4</v>
      </c>
      <c r="Q38" s="39">
        <v>3</v>
      </c>
      <c r="R38" s="39">
        <v>1</v>
      </c>
      <c r="S38" s="39">
        <v>0</v>
      </c>
      <c r="T38" s="39">
        <f t="shared" si="5"/>
        <v>22</v>
      </c>
      <c r="U38" s="40">
        <f t="shared" si="6"/>
        <v>1.09375</v>
      </c>
      <c r="V38" s="22">
        <v>402</v>
      </c>
      <c r="W38" s="22" t="s">
        <v>76</v>
      </c>
      <c r="X38" s="22" t="s">
        <v>84</v>
      </c>
      <c r="Y38" s="58">
        <v>4017</v>
      </c>
      <c r="Z38" s="41"/>
      <c r="AA38" s="1" t="s">
        <v>85</v>
      </c>
      <c r="AB38" s="28" t="s">
        <v>107</v>
      </c>
    </row>
    <row r="39" spans="1:28" x14ac:dyDescent="0.3">
      <c r="A39" s="1" t="s">
        <v>46</v>
      </c>
      <c r="B39" s="1" t="s">
        <v>67</v>
      </c>
      <c r="C39" s="27" t="s">
        <v>89</v>
      </c>
      <c r="D39" s="38">
        <v>20</v>
      </c>
      <c r="E39" s="27">
        <v>15</v>
      </c>
      <c r="F39" s="27">
        <v>3</v>
      </c>
      <c r="G39" s="27">
        <v>8</v>
      </c>
      <c r="H39" s="27"/>
      <c r="I39" s="27"/>
      <c r="J39" s="27">
        <v>0</v>
      </c>
      <c r="K39" s="27">
        <v>2</v>
      </c>
      <c r="L39" s="27">
        <v>2</v>
      </c>
      <c r="M39" s="27">
        <v>1</v>
      </c>
      <c r="N39" s="27">
        <f t="shared" si="4"/>
        <v>3</v>
      </c>
      <c r="O39" s="39">
        <v>1</v>
      </c>
      <c r="P39" s="39">
        <v>3</v>
      </c>
      <c r="Q39" s="39">
        <v>1</v>
      </c>
      <c r="R39" s="39">
        <v>0</v>
      </c>
      <c r="S39" s="39">
        <v>0</v>
      </c>
      <c r="T39" s="39">
        <f t="shared" si="5"/>
        <v>6</v>
      </c>
      <c r="U39" s="40">
        <f t="shared" si="6"/>
        <v>0.8</v>
      </c>
      <c r="V39" s="22">
        <v>402</v>
      </c>
      <c r="W39" s="22" t="s">
        <v>76</v>
      </c>
      <c r="X39" s="22" t="s">
        <v>84</v>
      </c>
      <c r="Y39" s="58">
        <v>4017</v>
      </c>
      <c r="Z39" s="41"/>
      <c r="AA39" s="1" t="s">
        <v>85</v>
      </c>
      <c r="AB39" s="28" t="s">
        <v>107</v>
      </c>
    </row>
    <row r="40" spans="1:28" x14ac:dyDescent="0.3">
      <c r="A40" s="1" t="s">
        <v>46</v>
      </c>
      <c r="B40" s="1" t="s">
        <v>67</v>
      </c>
      <c r="C40" s="27" t="s">
        <v>90</v>
      </c>
      <c r="D40" s="38">
        <v>32</v>
      </c>
      <c r="E40" s="27" t="s">
        <v>430</v>
      </c>
      <c r="F40" s="27"/>
      <c r="G40" s="27"/>
      <c r="H40" s="27"/>
      <c r="I40" s="27"/>
      <c r="J40" s="27"/>
      <c r="K40" s="27"/>
      <c r="L40" s="27"/>
      <c r="M40" s="27"/>
      <c r="N40" s="27"/>
      <c r="O40" s="39"/>
      <c r="P40" s="39"/>
      <c r="Q40" s="39"/>
      <c r="R40" s="39"/>
      <c r="S40" s="39"/>
      <c r="T40" s="39"/>
      <c r="U40" s="40"/>
      <c r="V40" s="22">
        <v>402</v>
      </c>
      <c r="W40" s="22" t="s">
        <v>76</v>
      </c>
      <c r="X40" s="22" t="s">
        <v>84</v>
      </c>
      <c r="Y40" s="58">
        <v>4017</v>
      </c>
      <c r="Z40" s="41"/>
      <c r="AA40" s="1" t="s">
        <v>85</v>
      </c>
      <c r="AB40" s="28" t="s">
        <v>107</v>
      </c>
    </row>
    <row r="41" spans="1:28" x14ac:dyDescent="0.3">
      <c r="A41" s="1" t="s">
        <v>46</v>
      </c>
      <c r="B41" s="1" t="s">
        <v>67</v>
      </c>
      <c r="C41" s="27" t="s">
        <v>91</v>
      </c>
      <c r="D41" s="38">
        <v>42</v>
      </c>
      <c r="E41" s="27">
        <v>17</v>
      </c>
      <c r="F41" s="27">
        <v>4</v>
      </c>
      <c r="G41" s="27">
        <v>6</v>
      </c>
      <c r="H41" s="27"/>
      <c r="I41" s="27"/>
      <c r="J41" s="27">
        <v>0</v>
      </c>
      <c r="K41" s="27">
        <v>0</v>
      </c>
      <c r="L41" s="27">
        <v>1</v>
      </c>
      <c r="M41" s="27">
        <v>1</v>
      </c>
      <c r="N41" s="27">
        <f t="shared" si="4"/>
        <v>2</v>
      </c>
      <c r="O41" s="39">
        <v>0</v>
      </c>
      <c r="P41" s="39">
        <v>2</v>
      </c>
      <c r="Q41" s="39">
        <v>0</v>
      </c>
      <c r="R41" s="39">
        <v>0</v>
      </c>
      <c r="S41" s="39">
        <v>0</v>
      </c>
      <c r="T41" s="39">
        <f t="shared" si="5"/>
        <v>8</v>
      </c>
      <c r="U41" s="40">
        <f t="shared" si="6"/>
        <v>0.58823529411764708</v>
      </c>
      <c r="V41" s="22">
        <v>402</v>
      </c>
      <c r="W41" s="22" t="s">
        <v>76</v>
      </c>
      <c r="X41" s="22" t="s">
        <v>84</v>
      </c>
      <c r="Y41" s="58">
        <v>4017</v>
      </c>
      <c r="Z41" s="41"/>
      <c r="AA41" s="1" t="s">
        <v>85</v>
      </c>
      <c r="AB41" s="28" t="s">
        <v>107</v>
      </c>
    </row>
    <row r="42" spans="1:28" x14ac:dyDescent="0.3">
      <c r="A42" s="1" t="s">
        <v>46</v>
      </c>
      <c r="B42" s="1" t="s">
        <v>67</v>
      </c>
      <c r="C42" s="27" t="s">
        <v>92</v>
      </c>
      <c r="D42" s="38">
        <v>15</v>
      </c>
      <c r="E42" s="27">
        <v>31</v>
      </c>
      <c r="F42" s="27">
        <v>2</v>
      </c>
      <c r="G42" s="27">
        <v>7</v>
      </c>
      <c r="H42" s="27"/>
      <c r="I42" s="27"/>
      <c r="J42" s="27">
        <v>4</v>
      </c>
      <c r="K42" s="27">
        <v>4</v>
      </c>
      <c r="L42" s="27">
        <v>2</v>
      </c>
      <c r="M42" s="27">
        <v>2</v>
      </c>
      <c r="N42" s="27">
        <f t="shared" si="4"/>
        <v>4</v>
      </c>
      <c r="O42" s="39">
        <v>4</v>
      </c>
      <c r="P42" s="39">
        <v>2</v>
      </c>
      <c r="Q42" s="39">
        <v>0</v>
      </c>
      <c r="R42" s="39">
        <v>3</v>
      </c>
      <c r="S42" s="39">
        <v>0</v>
      </c>
      <c r="T42" s="39">
        <f t="shared" si="5"/>
        <v>8</v>
      </c>
      <c r="U42" s="40">
        <f t="shared" si="6"/>
        <v>0.54838709677419351</v>
      </c>
      <c r="V42" s="22">
        <v>402</v>
      </c>
      <c r="W42" s="22" t="s">
        <v>76</v>
      </c>
      <c r="X42" s="22" t="s">
        <v>84</v>
      </c>
      <c r="Y42" s="58">
        <v>4017</v>
      </c>
      <c r="Z42" s="41"/>
      <c r="AA42" s="1" t="s">
        <v>85</v>
      </c>
      <c r="AB42" s="28" t="s">
        <v>107</v>
      </c>
    </row>
    <row r="43" spans="1:28" x14ac:dyDescent="0.3">
      <c r="A43" s="1" t="s">
        <v>46</v>
      </c>
      <c r="B43" s="1" t="s">
        <v>67</v>
      </c>
      <c r="C43" s="27" t="s">
        <v>93</v>
      </c>
      <c r="D43" s="38">
        <v>10</v>
      </c>
      <c r="E43" s="27">
        <v>47</v>
      </c>
      <c r="F43" s="27">
        <v>10</v>
      </c>
      <c r="G43" s="27">
        <v>26</v>
      </c>
      <c r="H43" s="27"/>
      <c r="I43" s="27"/>
      <c r="J43" s="27">
        <v>9</v>
      </c>
      <c r="K43" s="27">
        <v>10</v>
      </c>
      <c r="L43" s="27">
        <v>2</v>
      </c>
      <c r="M43" s="27">
        <v>13</v>
      </c>
      <c r="N43" s="27">
        <f t="shared" si="4"/>
        <v>15</v>
      </c>
      <c r="O43" s="39">
        <v>8</v>
      </c>
      <c r="P43" s="39">
        <v>2</v>
      </c>
      <c r="Q43" s="39">
        <v>5</v>
      </c>
      <c r="R43" s="39">
        <v>4</v>
      </c>
      <c r="S43" s="39">
        <v>1</v>
      </c>
      <c r="T43" s="39">
        <f t="shared" si="5"/>
        <v>29</v>
      </c>
      <c r="U43" s="40">
        <f t="shared" si="6"/>
        <v>1.2978723404255319</v>
      </c>
      <c r="V43" s="22">
        <v>402</v>
      </c>
      <c r="W43" s="22" t="s">
        <v>76</v>
      </c>
      <c r="X43" s="22" t="s">
        <v>84</v>
      </c>
      <c r="Y43" s="58">
        <v>4017</v>
      </c>
      <c r="Z43" s="41"/>
      <c r="AA43" s="1" t="s">
        <v>85</v>
      </c>
      <c r="AB43" s="28" t="s">
        <v>107</v>
      </c>
    </row>
    <row r="44" spans="1:28" x14ac:dyDescent="0.3">
      <c r="A44" s="1" t="s">
        <v>46</v>
      </c>
      <c r="B44" s="1" t="s">
        <v>67</v>
      </c>
      <c r="C44" s="27" t="s">
        <v>94</v>
      </c>
      <c r="D44" s="38">
        <v>33</v>
      </c>
      <c r="E44" s="27" t="s">
        <v>430</v>
      </c>
      <c r="F44" s="27"/>
      <c r="G44" s="27"/>
      <c r="H44" s="27"/>
      <c r="I44" s="27"/>
      <c r="J44" s="27"/>
      <c r="K44" s="27"/>
      <c r="L44" s="27"/>
      <c r="M44" s="27"/>
      <c r="N44" s="27"/>
      <c r="O44" s="39"/>
      <c r="P44" s="39"/>
      <c r="Q44" s="39"/>
      <c r="R44" s="39"/>
      <c r="S44" s="39"/>
      <c r="T44" s="39"/>
      <c r="U44" s="40"/>
      <c r="V44" s="22">
        <v>402</v>
      </c>
      <c r="W44" s="22" t="s">
        <v>76</v>
      </c>
      <c r="X44" s="22" t="s">
        <v>84</v>
      </c>
      <c r="Y44" s="58">
        <v>4017</v>
      </c>
      <c r="Z44" s="41"/>
      <c r="AA44" s="1" t="s">
        <v>85</v>
      </c>
      <c r="AB44" s="28" t="s">
        <v>107</v>
      </c>
    </row>
    <row r="45" spans="1:28" x14ac:dyDescent="0.3">
      <c r="A45" s="1" t="s">
        <v>46</v>
      </c>
      <c r="B45" s="1" t="s">
        <v>67</v>
      </c>
      <c r="C45" s="27" t="s">
        <v>95</v>
      </c>
      <c r="D45" s="38">
        <v>24</v>
      </c>
      <c r="E45" s="27">
        <v>16</v>
      </c>
      <c r="F45" s="27">
        <v>1</v>
      </c>
      <c r="G45" s="27">
        <v>4</v>
      </c>
      <c r="H45" s="27"/>
      <c r="I45" s="27"/>
      <c r="J45" s="27">
        <v>0</v>
      </c>
      <c r="K45" s="27">
        <v>0</v>
      </c>
      <c r="L45" s="27">
        <v>0</v>
      </c>
      <c r="M45" s="27">
        <v>2</v>
      </c>
      <c r="N45" s="27">
        <f t="shared" si="4"/>
        <v>2</v>
      </c>
      <c r="O45" s="39">
        <v>0</v>
      </c>
      <c r="P45" s="39">
        <v>1</v>
      </c>
      <c r="Q45" s="39">
        <v>0</v>
      </c>
      <c r="R45" s="39">
        <v>0</v>
      </c>
      <c r="S45" s="39">
        <v>0</v>
      </c>
      <c r="T45" s="39">
        <f t="shared" si="5"/>
        <v>2</v>
      </c>
      <c r="U45" s="40">
        <f t="shared" si="6"/>
        <v>0.25</v>
      </c>
      <c r="V45" s="22">
        <v>402</v>
      </c>
      <c r="W45" s="22" t="s">
        <v>76</v>
      </c>
      <c r="X45" s="22" t="s">
        <v>84</v>
      </c>
      <c r="Y45" s="58">
        <v>4017</v>
      </c>
      <c r="Z45" s="41"/>
      <c r="AA45" s="1" t="s">
        <v>85</v>
      </c>
      <c r="AB45" s="28" t="s">
        <v>107</v>
      </c>
    </row>
    <row r="46" spans="1:28" x14ac:dyDescent="0.3">
      <c r="A46" s="1" t="s">
        <v>46</v>
      </c>
      <c r="B46" s="1" t="s">
        <v>67</v>
      </c>
      <c r="C46" s="27" t="s">
        <v>96</v>
      </c>
      <c r="D46" s="38">
        <v>35</v>
      </c>
      <c r="E46" s="27">
        <v>31</v>
      </c>
      <c r="F46" s="27">
        <v>5</v>
      </c>
      <c r="G46" s="27">
        <v>8</v>
      </c>
      <c r="H46" s="27"/>
      <c r="I46" s="27"/>
      <c r="J46" s="27">
        <v>4</v>
      </c>
      <c r="K46" s="27">
        <v>6</v>
      </c>
      <c r="L46" s="27">
        <v>2</v>
      </c>
      <c r="M46" s="27">
        <v>4</v>
      </c>
      <c r="N46" s="27">
        <f t="shared" si="4"/>
        <v>6</v>
      </c>
      <c r="O46" s="39">
        <v>0</v>
      </c>
      <c r="P46" s="39">
        <v>3</v>
      </c>
      <c r="Q46" s="39">
        <v>0</v>
      </c>
      <c r="R46" s="39">
        <v>0</v>
      </c>
      <c r="S46" s="39">
        <v>1</v>
      </c>
      <c r="T46" s="39">
        <f t="shared" si="5"/>
        <v>14</v>
      </c>
      <c r="U46" s="40">
        <f t="shared" si="6"/>
        <v>0.64516129032258063</v>
      </c>
      <c r="V46" s="22">
        <v>402</v>
      </c>
      <c r="W46" s="22" t="s">
        <v>76</v>
      </c>
      <c r="X46" s="22" t="s">
        <v>84</v>
      </c>
      <c r="Y46" s="58">
        <v>4017</v>
      </c>
      <c r="Z46" s="41"/>
      <c r="AA46" s="1" t="s">
        <v>85</v>
      </c>
      <c r="AB46" s="28" t="s">
        <v>107</v>
      </c>
    </row>
    <row r="47" spans="1:28" x14ac:dyDescent="0.3">
      <c r="A47" s="1" t="s">
        <v>46</v>
      </c>
      <c r="B47" s="1" t="s">
        <v>67</v>
      </c>
      <c r="C47" s="27" t="s">
        <v>97</v>
      </c>
      <c r="D47" s="38">
        <v>40</v>
      </c>
      <c r="E47" s="27" t="s">
        <v>430</v>
      </c>
      <c r="F47" s="27"/>
      <c r="G47" s="27"/>
      <c r="H47" s="27"/>
      <c r="I47" s="27"/>
      <c r="J47" s="27"/>
      <c r="K47" s="27"/>
      <c r="L47" s="27"/>
      <c r="M47" s="27"/>
      <c r="N47" s="27"/>
      <c r="O47" s="39"/>
      <c r="P47" s="39"/>
      <c r="Q47" s="39"/>
      <c r="R47" s="39"/>
      <c r="S47" s="39"/>
      <c r="T47" s="39"/>
      <c r="U47" s="40"/>
      <c r="V47" s="22">
        <v>402</v>
      </c>
      <c r="W47" s="22" t="s">
        <v>76</v>
      </c>
      <c r="X47" s="22" t="s">
        <v>84</v>
      </c>
      <c r="Y47" s="58">
        <v>4017</v>
      </c>
      <c r="Z47" s="41"/>
      <c r="AA47" s="1" t="s">
        <v>85</v>
      </c>
      <c r="AB47" s="28" t="s">
        <v>107</v>
      </c>
    </row>
    <row r="48" spans="1:28" x14ac:dyDescent="0.3">
      <c r="A48" s="43" t="s">
        <v>46</v>
      </c>
      <c r="B48" s="43" t="s">
        <v>67</v>
      </c>
      <c r="C48" s="44" t="s">
        <v>40</v>
      </c>
      <c r="D48" s="43"/>
      <c r="E48" s="44">
        <f t="shared" ref="E48:T48" si="7">SUM(E35:E46)</f>
        <v>240</v>
      </c>
      <c r="F48" s="44">
        <f t="shared" si="7"/>
        <v>41</v>
      </c>
      <c r="G48" s="44">
        <f t="shared" si="7"/>
        <v>92</v>
      </c>
      <c r="H48" s="44">
        <f t="shared" si="7"/>
        <v>0</v>
      </c>
      <c r="I48" s="44">
        <f t="shared" si="7"/>
        <v>0</v>
      </c>
      <c r="J48" s="44">
        <f t="shared" si="7"/>
        <v>25</v>
      </c>
      <c r="K48" s="44">
        <f t="shared" si="7"/>
        <v>34</v>
      </c>
      <c r="L48" s="44">
        <f t="shared" si="7"/>
        <v>16</v>
      </c>
      <c r="M48" s="44">
        <f t="shared" si="7"/>
        <v>32</v>
      </c>
      <c r="N48" s="44">
        <f t="shared" si="7"/>
        <v>48</v>
      </c>
      <c r="O48" s="44">
        <f t="shared" si="7"/>
        <v>18</v>
      </c>
      <c r="P48" s="44">
        <f t="shared" si="7"/>
        <v>24</v>
      </c>
      <c r="Q48" s="44">
        <f t="shared" si="7"/>
        <v>11</v>
      </c>
      <c r="R48" s="44">
        <f t="shared" si="7"/>
        <v>11</v>
      </c>
      <c r="S48" s="44">
        <f t="shared" si="7"/>
        <v>2</v>
      </c>
      <c r="T48" s="44">
        <f t="shared" si="7"/>
        <v>107</v>
      </c>
      <c r="U48" s="45">
        <f>((T48+Q48+N48-R48)+(O48*2))/E48</f>
        <v>0.79583333333333328</v>
      </c>
      <c r="V48" s="46">
        <v>402</v>
      </c>
      <c r="W48" s="46" t="s">
        <v>76</v>
      </c>
      <c r="X48" s="46" t="s">
        <v>84</v>
      </c>
      <c r="Y48" s="59">
        <v>4017</v>
      </c>
      <c r="Z48" s="77" t="s">
        <v>405</v>
      </c>
      <c r="AA48" s="43" t="s">
        <v>85</v>
      </c>
      <c r="AB48" s="68" t="s">
        <v>107</v>
      </c>
    </row>
    <row r="49" spans="1:28" x14ac:dyDescent="0.3">
      <c r="A49" s="1"/>
      <c r="B49" s="1"/>
      <c r="C49" s="1"/>
      <c r="D49" s="1"/>
      <c r="F49" s="48" t="s">
        <v>41</v>
      </c>
      <c r="G49" s="49">
        <f>F48/G48</f>
        <v>0.44565217391304346</v>
      </c>
      <c r="H49" s="27"/>
      <c r="I49" s="1"/>
      <c r="J49" s="48" t="s">
        <v>42</v>
      </c>
      <c r="K49" s="50">
        <f>J48/K48</f>
        <v>0.73529411764705888</v>
      </c>
      <c r="L49" s="1"/>
      <c r="M49" s="39" t="s">
        <v>43</v>
      </c>
      <c r="N49" s="51">
        <v>9</v>
      </c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  <row r="51" spans="1:28" x14ac:dyDescent="0.3">
      <c r="A51" s="1"/>
      <c r="B51" s="1"/>
      <c r="C51" s="1" t="s">
        <v>406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52"/>
      <c r="Z51" s="41"/>
      <c r="AA51" s="1"/>
      <c r="AB51" s="28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10AB8-DDCC-4EEE-84C2-0AAAA4093AEA}">
  <sheetPr>
    <tabColor rgb="FF92D050"/>
    <pageSetUpPr fitToPage="1"/>
  </sheetPr>
  <dimension ref="A1:AB50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554687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61" t="s">
        <v>351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29602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71</v>
      </c>
      <c r="D4" s="7" t="s">
        <v>5</v>
      </c>
      <c r="E4" s="8"/>
      <c r="F4" s="5"/>
      <c r="G4" s="1"/>
      <c r="J4" s="15" t="s">
        <v>246</v>
      </c>
      <c r="K4" s="16" t="str">
        <f>+C11</f>
        <v>St. Louis Streak</v>
      </c>
      <c r="L4" s="17"/>
      <c r="M4" s="18"/>
      <c r="N4" s="19">
        <v>20</v>
      </c>
      <c r="O4" s="19">
        <v>24</v>
      </c>
      <c r="P4" s="19">
        <v>25</v>
      </c>
      <c r="Q4" s="19">
        <v>21</v>
      </c>
      <c r="R4" s="20"/>
      <c r="S4" s="21">
        <f>SUM(N4:R4)</f>
        <v>90</v>
      </c>
      <c r="T4" s="22">
        <v>407</v>
      </c>
    </row>
    <row r="5" spans="1:28" x14ac:dyDescent="0.3">
      <c r="B5" s="1"/>
      <c r="C5" s="6" t="s">
        <v>211</v>
      </c>
      <c r="D5" s="7" t="s">
        <v>6</v>
      </c>
      <c r="E5" s="1"/>
      <c r="F5" s="1"/>
      <c r="G5" s="1"/>
      <c r="J5" s="15" t="s">
        <v>247</v>
      </c>
      <c r="K5" s="16" t="str">
        <f>+C33</f>
        <v>Chicago Hustle</v>
      </c>
      <c r="L5" s="17"/>
      <c r="M5" s="18"/>
      <c r="N5" s="19">
        <v>22</v>
      </c>
      <c r="O5" s="19">
        <v>27</v>
      </c>
      <c r="P5" s="19">
        <v>14</v>
      </c>
      <c r="Q5" s="19">
        <v>30</v>
      </c>
      <c r="R5" s="20"/>
      <c r="S5" s="21">
        <f>SUM(N5:R5)</f>
        <v>93</v>
      </c>
      <c r="T5" s="22">
        <v>407</v>
      </c>
      <c r="U5" s="1"/>
      <c r="V5" s="1"/>
      <c r="W5" s="1"/>
    </row>
    <row r="6" spans="1:28" x14ac:dyDescent="0.3">
      <c r="C6" s="23">
        <v>2179</v>
      </c>
      <c r="D6" s="7" t="s">
        <v>7</v>
      </c>
      <c r="F6" s="1"/>
      <c r="H6" s="1" t="s">
        <v>409</v>
      </c>
      <c r="T6" s="1"/>
      <c r="U6" s="1"/>
      <c r="V6" s="1"/>
      <c r="W6" s="1"/>
    </row>
    <row r="7" spans="1:28" x14ac:dyDescent="0.3">
      <c r="B7" s="1"/>
      <c r="C7" s="24" t="s">
        <v>349</v>
      </c>
      <c r="D7" s="7" t="s">
        <v>8</v>
      </c>
      <c r="G7" s="1"/>
      <c r="S7" s="1"/>
      <c r="T7" s="25" t="s">
        <v>9</v>
      </c>
      <c r="U7" s="1"/>
      <c r="V7" s="26">
        <v>407</v>
      </c>
      <c r="W7" s="1"/>
    </row>
    <row r="8" spans="1:28" x14ac:dyDescent="0.3">
      <c r="B8" s="1"/>
      <c r="C8" s="24" t="s">
        <v>350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12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59</v>
      </c>
      <c r="B13" s="1" t="s">
        <v>46</v>
      </c>
      <c r="C13" s="27" t="s">
        <v>56</v>
      </c>
      <c r="D13" s="38">
        <v>20</v>
      </c>
      <c r="E13" s="27">
        <v>34</v>
      </c>
      <c r="F13" s="27">
        <v>3</v>
      </c>
      <c r="G13" s="27">
        <v>13</v>
      </c>
      <c r="H13" s="27"/>
      <c r="I13" s="27"/>
      <c r="J13" s="27">
        <v>3</v>
      </c>
      <c r="K13" s="27">
        <v>3</v>
      </c>
      <c r="L13" s="27">
        <v>2</v>
      </c>
      <c r="M13" s="27">
        <v>0</v>
      </c>
      <c r="N13" s="27">
        <f>SUM(L13:M13)</f>
        <v>2</v>
      </c>
      <c r="O13" s="27">
        <v>2</v>
      </c>
      <c r="P13" s="55">
        <v>6</v>
      </c>
      <c r="Q13" s="27">
        <v>4</v>
      </c>
      <c r="R13" s="27">
        <v>7</v>
      </c>
      <c r="S13" s="27">
        <v>0</v>
      </c>
      <c r="T13" s="27">
        <f>+(F13*2)+J13</f>
        <v>9</v>
      </c>
      <c r="U13" s="40">
        <f>IFERROR(((T13+Q13+N13-R13)+(O13*2))/E13,"")</f>
        <v>0.35294117647058826</v>
      </c>
      <c r="V13" s="22">
        <v>407</v>
      </c>
      <c r="W13" s="22" t="s">
        <v>76</v>
      </c>
      <c r="X13" s="22" t="s">
        <v>77</v>
      </c>
      <c r="Y13" s="58">
        <v>2179</v>
      </c>
      <c r="Z13" s="41"/>
      <c r="AA13" s="1" t="s">
        <v>78</v>
      </c>
      <c r="AB13" s="28" t="s">
        <v>248</v>
      </c>
    </row>
    <row r="14" spans="1:28" x14ac:dyDescent="0.3">
      <c r="A14" s="1" t="s">
        <v>59</v>
      </c>
      <c r="B14" s="1" t="s">
        <v>46</v>
      </c>
      <c r="C14" s="27" t="s">
        <v>47</v>
      </c>
      <c r="D14" s="38">
        <v>7</v>
      </c>
      <c r="E14" s="27">
        <v>17</v>
      </c>
      <c r="F14" s="27">
        <v>2</v>
      </c>
      <c r="G14" s="27">
        <v>2</v>
      </c>
      <c r="H14" s="27">
        <v>1</v>
      </c>
      <c r="I14" s="27">
        <v>1</v>
      </c>
      <c r="J14" s="27">
        <v>0</v>
      </c>
      <c r="K14" s="27">
        <v>0</v>
      </c>
      <c r="L14" s="27">
        <v>0</v>
      </c>
      <c r="M14" s="27">
        <v>1</v>
      </c>
      <c r="N14" s="27">
        <f t="shared" ref="N14:N18" si="0">SUM(L14:M14)</f>
        <v>1</v>
      </c>
      <c r="O14" s="39">
        <v>4</v>
      </c>
      <c r="P14" s="39">
        <v>3</v>
      </c>
      <c r="Q14" s="39">
        <v>2</v>
      </c>
      <c r="R14" s="39">
        <v>4</v>
      </c>
      <c r="S14" s="39">
        <v>0</v>
      </c>
      <c r="T14" s="27">
        <f>+(F14*2)+(H14*3)+J14</f>
        <v>7</v>
      </c>
      <c r="U14" s="40">
        <f t="shared" ref="U14:U21" si="1">IFERROR(((T14+Q14+N14-R14)+(O14*2))/E14,"")</f>
        <v>0.82352941176470584</v>
      </c>
      <c r="V14" s="22">
        <v>407</v>
      </c>
      <c r="W14" s="22" t="s">
        <v>76</v>
      </c>
      <c r="X14" s="22" t="s">
        <v>77</v>
      </c>
      <c r="Y14" s="58">
        <v>2179</v>
      </c>
      <c r="Z14" s="41" t="s">
        <v>367</v>
      </c>
      <c r="AA14" s="1" t="s">
        <v>78</v>
      </c>
      <c r="AB14" s="28" t="s">
        <v>248</v>
      </c>
    </row>
    <row r="15" spans="1:28" x14ac:dyDescent="0.3">
      <c r="A15" s="1" t="s">
        <v>59</v>
      </c>
      <c r="B15" s="1" t="s">
        <v>46</v>
      </c>
      <c r="C15" s="27" t="s">
        <v>142</v>
      </c>
      <c r="D15" s="38">
        <v>6</v>
      </c>
      <c r="E15" s="27">
        <v>5</v>
      </c>
      <c r="F15" s="27">
        <v>0</v>
      </c>
      <c r="G15" s="27">
        <v>0</v>
      </c>
      <c r="H15" s="27"/>
      <c r="I15" s="27"/>
      <c r="J15" s="27">
        <v>0</v>
      </c>
      <c r="K15" s="27">
        <v>2</v>
      </c>
      <c r="L15" s="27">
        <v>0</v>
      </c>
      <c r="M15" s="27">
        <v>0</v>
      </c>
      <c r="N15" s="27">
        <f t="shared" si="0"/>
        <v>0</v>
      </c>
      <c r="O15" s="39">
        <v>0</v>
      </c>
      <c r="P15" s="39">
        <v>1</v>
      </c>
      <c r="Q15" s="39">
        <v>0</v>
      </c>
      <c r="R15" s="39">
        <v>2</v>
      </c>
      <c r="S15" s="39">
        <v>0</v>
      </c>
      <c r="T15" s="27">
        <f t="shared" ref="T15:T21" si="2">+(F15*2)+J15</f>
        <v>0</v>
      </c>
      <c r="U15" s="92">
        <f t="shared" si="1"/>
        <v>-0.4</v>
      </c>
      <c r="V15" s="22">
        <v>407</v>
      </c>
      <c r="W15" s="22" t="s">
        <v>76</v>
      </c>
      <c r="X15" s="22" t="s">
        <v>77</v>
      </c>
      <c r="Y15" s="58">
        <v>2179</v>
      </c>
      <c r="Z15" s="41"/>
      <c r="AA15" s="1" t="s">
        <v>78</v>
      </c>
      <c r="AB15" s="28" t="s">
        <v>248</v>
      </c>
    </row>
    <row r="16" spans="1:28" x14ac:dyDescent="0.3">
      <c r="A16" s="1" t="s">
        <v>59</v>
      </c>
      <c r="B16" s="1" t="s">
        <v>46</v>
      </c>
      <c r="C16" s="27" t="s">
        <v>48</v>
      </c>
      <c r="D16" s="38">
        <v>50</v>
      </c>
      <c r="E16" s="27">
        <v>43</v>
      </c>
      <c r="F16" s="27">
        <v>12</v>
      </c>
      <c r="G16" s="27">
        <v>15</v>
      </c>
      <c r="H16" s="27"/>
      <c r="I16" s="27"/>
      <c r="J16" s="27">
        <v>2</v>
      </c>
      <c r="K16" s="27">
        <v>2</v>
      </c>
      <c r="L16" s="27">
        <v>5</v>
      </c>
      <c r="M16" s="27">
        <v>7</v>
      </c>
      <c r="N16" s="27">
        <f t="shared" ref="N16:N17" si="3">SUM(L16:M16)</f>
        <v>12</v>
      </c>
      <c r="O16" s="39">
        <v>1</v>
      </c>
      <c r="P16" s="39">
        <v>5</v>
      </c>
      <c r="Q16" s="39">
        <v>1</v>
      </c>
      <c r="R16" s="39">
        <v>4</v>
      </c>
      <c r="S16" s="39">
        <v>0</v>
      </c>
      <c r="T16" s="27">
        <f t="shared" si="2"/>
        <v>26</v>
      </c>
      <c r="U16" s="40">
        <f t="shared" si="1"/>
        <v>0.86046511627906974</v>
      </c>
      <c r="V16" s="22">
        <v>407</v>
      </c>
      <c r="W16" s="22" t="s">
        <v>76</v>
      </c>
      <c r="X16" s="22" t="s">
        <v>77</v>
      </c>
      <c r="Y16" s="58">
        <v>2179</v>
      </c>
      <c r="Z16" s="41"/>
      <c r="AA16" s="1" t="s">
        <v>78</v>
      </c>
      <c r="AB16" s="28" t="s">
        <v>248</v>
      </c>
    </row>
    <row r="17" spans="1:28" x14ac:dyDescent="0.3">
      <c r="A17" s="1" t="s">
        <v>59</v>
      </c>
      <c r="B17" s="1" t="s">
        <v>46</v>
      </c>
      <c r="C17" s="27" t="s">
        <v>49</v>
      </c>
      <c r="D17" s="38">
        <v>1</v>
      </c>
      <c r="E17" s="27">
        <v>18</v>
      </c>
      <c r="F17" s="27">
        <v>1</v>
      </c>
      <c r="G17" s="27">
        <v>3</v>
      </c>
      <c r="H17" s="27"/>
      <c r="I17" s="27"/>
      <c r="J17" s="27">
        <v>0</v>
      </c>
      <c r="K17" s="27">
        <v>0</v>
      </c>
      <c r="L17" s="27">
        <v>0</v>
      </c>
      <c r="M17" s="27">
        <v>1</v>
      </c>
      <c r="N17" s="27">
        <f t="shared" si="3"/>
        <v>1</v>
      </c>
      <c r="O17" s="39">
        <v>4</v>
      </c>
      <c r="P17" s="55">
        <v>6</v>
      </c>
      <c r="Q17" s="39">
        <v>1</v>
      </c>
      <c r="R17" s="39">
        <v>3</v>
      </c>
      <c r="S17" s="39">
        <v>0</v>
      </c>
      <c r="T17" s="27">
        <f t="shared" si="2"/>
        <v>2</v>
      </c>
      <c r="U17" s="40">
        <f t="shared" si="1"/>
        <v>0.5</v>
      </c>
      <c r="V17" s="22">
        <v>407</v>
      </c>
      <c r="W17" s="22" t="s">
        <v>76</v>
      </c>
      <c r="X17" s="22" t="s">
        <v>77</v>
      </c>
      <c r="Y17" s="58">
        <v>2179</v>
      </c>
      <c r="Z17" s="41"/>
      <c r="AA17" s="1" t="s">
        <v>78</v>
      </c>
      <c r="AB17" s="28" t="s">
        <v>248</v>
      </c>
    </row>
    <row r="18" spans="1:28" x14ac:dyDescent="0.3">
      <c r="A18" s="1" t="s">
        <v>59</v>
      </c>
      <c r="B18" s="1" t="s">
        <v>46</v>
      </c>
      <c r="C18" s="27" t="s">
        <v>50</v>
      </c>
      <c r="D18" s="38">
        <v>12</v>
      </c>
      <c r="E18" s="27">
        <v>35</v>
      </c>
      <c r="F18" s="27">
        <v>3</v>
      </c>
      <c r="G18" s="27">
        <v>14</v>
      </c>
      <c r="H18" s="27"/>
      <c r="I18" s="27"/>
      <c r="J18" s="27">
        <v>10</v>
      </c>
      <c r="K18" s="27">
        <v>12</v>
      </c>
      <c r="L18" s="27">
        <v>0</v>
      </c>
      <c r="M18" s="27">
        <v>2</v>
      </c>
      <c r="N18" s="27">
        <f t="shared" si="0"/>
        <v>2</v>
      </c>
      <c r="O18" s="39">
        <v>3</v>
      </c>
      <c r="P18" s="39">
        <v>2</v>
      </c>
      <c r="Q18" s="39">
        <v>2</v>
      </c>
      <c r="R18" s="39">
        <v>3</v>
      </c>
      <c r="S18" s="39">
        <v>0</v>
      </c>
      <c r="T18" s="27">
        <f t="shared" si="2"/>
        <v>16</v>
      </c>
      <c r="U18" s="40">
        <f t="shared" si="1"/>
        <v>0.65714285714285714</v>
      </c>
      <c r="V18" s="22">
        <v>407</v>
      </c>
      <c r="W18" s="22" t="s">
        <v>76</v>
      </c>
      <c r="X18" s="22" t="s">
        <v>77</v>
      </c>
      <c r="Y18" s="58">
        <v>2179</v>
      </c>
      <c r="Z18" s="41"/>
      <c r="AA18" s="1" t="s">
        <v>78</v>
      </c>
      <c r="AB18" s="28" t="s">
        <v>248</v>
      </c>
    </row>
    <row r="19" spans="1:28" x14ac:dyDescent="0.3">
      <c r="A19" s="1" t="s">
        <v>59</v>
      </c>
      <c r="B19" s="1" t="s">
        <v>46</v>
      </c>
      <c r="C19" s="27" t="s">
        <v>54</v>
      </c>
      <c r="D19" s="38">
        <v>11</v>
      </c>
      <c r="E19" s="27">
        <v>9</v>
      </c>
      <c r="F19" s="27">
        <v>0</v>
      </c>
      <c r="G19" s="27">
        <v>3</v>
      </c>
      <c r="H19" s="27"/>
      <c r="I19" s="27"/>
      <c r="J19" s="27">
        <v>0</v>
      </c>
      <c r="K19" s="27">
        <v>0</v>
      </c>
      <c r="L19" s="27">
        <v>0</v>
      </c>
      <c r="M19" s="27">
        <v>0</v>
      </c>
      <c r="N19" s="27">
        <f t="shared" ref="N19:N21" si="4">SUM(L19:M19)</f>
        <v>0</v>
      </c>
      <c r="O19" s="39">
        <v>1</v>
      </c>
      <c r="P19" s="39">
        <v>1</v>
      </c>
      <c r="Q19" s="39">
        <v>0</v>
      </c>
      <c r="R19" s="39">
        <v>2</v>
      </c>
      <c r="S19" s="39">
        <v>0</v>
      </c>
      <c r="T19" s="27">
        <f t="shared" si="2"/>
        <v>0</v>
      </c>
      <c r="U19" s="40">
        <f t="shared" si="1"/>
        <v>0</v>
      </c>
      <c r="V19" s="22">
        <v>407</v>
      </c>
      <c r="W19" s="22" t="s">
        <v>76</v>
      </c>
      <c r="X19" s="22" t="s">
        <v>77</v>
      </c>
      <c r="Y19" s="58">
        <v>2179</v>
      </c>
      <c r="Z19" s="41"/>
      <c r="AA19" s="1" t="s">
        <v>78</v>
      </c>
      <c r="AB19" s="28" t="s">
        <v>248</v>
      </c>
    </row>
    <row r="20" spans="1:28" x14ac:dyDescent="0.3">
      <c r="A20" s="1" t="s">
        <v>59</v>
      </c>
      <c r="B20" s="1" t="s">
        <v>46</v>
      </c>
      <c r="C20" s="27" t="s">
        <v>51</v>
      </c>
      <c r="D20" s="38">
        <v>44</v>
      </c>
      <c r="E20" s="27">
        <v>48</v>
      </c>
      <c r="F20" s="27">
        <v>10</v>
      </c>
      <c r="G20" s="27">
        <v>18</v>
      </c>
      <c r="H20" s="27"/>
      <c r="I20" s="27"/>
      <c r="J20" s="27">
        <v>1</v>
      </c>
      <c r="K20" s="27">
        <v>1</v>
      </c>
      <c r="L20" s="27">
        <v>3</v>
      </c>
      <c r="M20" s="27">
        <v>5</v>
      </c>
      <c r="N20" s="27">
        <f t="shared" si="4"/>
        <v>8</v>
      </c>
      <c r="O20" s="39">
        <v>6</v>
      </c>
      <c r="P20" s="39">
        <v>5</v>
      </c>
      <c r="Q20" s="39">
        <v>5</v>
      </c>
      <c r="R20" s="39">
        <v>6</v>
      </c>
      <c r="S20" s="39">
        <v>0</v>
      </c>
      <c r="T20" s="27">
        <f t="shared" si="2"/>
        <v>21</v>
      </c>
      <c r="U20" s="40">
        <f t="shared" si="1"/>
        <v>0.83333333333333337</v>
      </c>
      <c r="V20" s="22">
        <v>407</v>
      </c>
      <c r="W20" s="22" t="s">
        <v>76</v>
      </c>
      <c r="X20" s="22" t="s">
        <v>77</v>
      </c>
      <c r="Y20" s="58">
        <v>2179</v>
      </c>
      <c r="Z20" s="41"/>
      <c r="AA20" s="1" t="s">
        <v>78</v>
      </c>
      <c r="AB20" s="28" t="s">
        <v>248</v>
      </c>
    </row>
    <row r="21" spans="1:28" x14ac:dyDescent="0.3">
      <c r="A21" s="1" t="s">
        <v>59</v>
      </c>
      <c r="B21" s="1" t="s">
        <v>46</v>
      </c>
      <c r="C21" s="27" t="s">
        <v>52</v>
      </c>
      <c r="D21" s="38">
        <v>10</v>
      </c>
      <c r="E21" s="27">
        <v>31</v>
      </c>
      <c r="F21" s="27">
        <v>2</v>
      </c>
      <c r="G21" s="27">
        <v>6</v>
      </c>
      <c r="H21" s="27"/>
      <c r="I21" s="27"/>
      <c r="J21" s="27">
        <v>5</v>
      </c>
      <c r="K21" s="27">
        <v>9</v>
      </c>
      <c r="L21" s="27">
        <v>1</v>
      </c>
      <c r="M21" s="27">
        <v>1</v>
      </c>
      <c r="N21" s="27">
        <f t="shared" si="4"/>
        <v>2</v>
      </c>
      <c r="O21" s="39">
        <v>2</v>
      </c>
      <c r="P21" s="39">
        <v>3</v>
      </c>
      <c r="Q21" s="39">
        <v>3</v>
      </c>
      <c r="R21" s="39">
        <v>1</v>
      </c>
      <c r="S21" s="39">
        <v>0</v>
      </c>
      <c r="T21" s="27">
        <f t="shared" si="2"/>
        <v>9</v>
      </c>
      <c r="U21" s="40">
        <f t="shared" si="1"/>
        <v>0.54838709677419351</v>
      </c>
      <c r="V21" s="22">
        <v>407</v>
      </c>
      <c r="W21" s="22" t="s">
        <v>76</v>
      </c>
      <c r="X21" s="22" t="s">
        <v>77</v>
      </c>
      <c r="Y21" s="58">
        <v>2179</v>
      </c>
      <c r="Z21" s="41"/>
      <c r="AA21" s="1" t="s">
        <v>78</v>
      </c>
      <c r="AB21" s="28" t="s">
        <v>248</v>
      </c>
    </row>
    <row r="22" spans="1:28" x14ac:dyDescent="0.3">
      <c r="A22" s="43" t="s">
        <v>59</v>
      </c>
      <c r="B22" s="43" t="s">
        <v>46</v>
      </c>
      <c r="C22" s="44" t="s">
        <v>40</v>
      </c>
      <c r="D22" s="43"/>
      <c r="E22" s="44">
        <f t="shared" ref="E22:T22" si="5">SUM(E13:E21)</f>
        <v>240</v>
      </c>
      <c r="F22" s="44">
        <f t="shared" si="5"/>
        <v>33</v>
      </c>
      <c r="G22" s="44">
        <f t="shared" si="5"/>
        <v>74</v>
      </c>
      <c r="H22" s="44">
        <f t="shared" si="5"/>
        <v>1</v>
      </c>
      <c r="I22" s="44">
        <f t="shared" si="5"/>
        <v>1</v>
      </c>
      <c r="J22" s="44">
        <f t="shared" si="5"/>
        <v>21</v>
      </c>
      <c r="K22" s="44">
        <f t="shared" si="5"/>
        <v>29</v>
      </c>
      <c r="L22" s="44">
        <f t="shared" si="5"/>
        <v>11</v>
      </c>
      <c r="M22" s="44">
        <f t="shared" si="5"/>
        <v>17</v>
      </c>
      <c r="N22" s="44">
        <f t="shared" si="5"/>
        <v>28</v>
      </c>
      <c r="O22" s="44">
        <f t="shared" si="5"/>
        <v>23</v>
      </c>
      <c r="P22" s="44">
        <f t="shared" si="5"/>
        <v>32</v>
      </c>
      <c r="Q22" s="44">
        <f t="shared" si="5"/>
        <v>18</v>
      </c>
      <c r="R22" s="44">
        <f t="shared" si="5"/>
        <v>32</v>
      </c>
      <c r="S22" s="44">
        <f t="shared" si="5"/>
        <v>0</v>
      </c>
      <c r="T22" s="44">
        <f t="shared" si="5"/>
        <v>90</v>
      </c>
      <c r="U22" s="45">
        <f>((T22+Q22+N22-R22)+(O22*2))/E22</f>
        <v>0.625</v>
      </c>
      <c r="V22" s="46">
        <v>407</v>
      </c>
      <c r="W22" s="46" t="s">
        <v>76</v>
      </c>
      <c r="X22" s="46" t="s">
        <v>77</v>
      </c>
      <c r="Y22" s="59">
        <v>2179</v>
      </c>
      <c r="Z22" s="47"/>
      <c r="AA22" s="43" t="s">
        <v>78</v>
      </c>
      <c r="AB22" s="68" t="s">
        <v>248</v>
      </c>
    </row>
    <row r="23" spans="1:28" x14ac:dyDescent="0.3">
      <c r="A23" s="1"/>
      <c r="B23" s="1"/>
      <c r="C23" s="1"/>
      <c r="D23" s="1"/>
      <c r="F23" s="48" t="s">
        <v>41</v>
      </c>
      <c r="G23" s="49">
        <f>F22/G22</f>
        <v>0.44594594594594594</v>
      </c>
      <c r="H23" s="27"/>
      <c r="I23" s="1"/>
      <c r="J23" s="48" t="s">
        <v>42</v>
      </c>
      <c r="K23" s="50">
        <f>J22/K22</f>
        <v>0.72413793103448276</v>
      </c>
      <c r="L23" s="1"/>
      <c r="M23" s="39" t="s">
        <v>43</v>
      </c>
      <c r="N23" s="51">
        <v>4</v>
      </c>
      <c r="P23" s="1"/>
      <c r="Q23" s="1"/>
      <c r="R23" s="1"/>
      <c r="S23" s="1"/>
      <c r="T23" s="1"/>
      <c r="U23" s="1"/>
      <c r="V23" s="22"/>
      <c r="W23" s="22"/>
      <c r="X23" s="22"/>
      <c r="Y23" s="52"/>
      <c r="Z23" s="41"/>
      <c r="AA23" s="1"/>
      <c r="AB23" s="28"/>
    </row>
    <row r="24" spans="1:28" x14ac:dyDescent="0.3">
      <c r="A24" s="1"/>
      <c r="B24" s="1"/>
      <c r="C24" s="5" t="s">
        <v>44</v>
      </c>
      <c r="V24" s="22"/>
      <c r="W24" s="22"/>
      <c r="X24" s="22"/>
      <c r="Y24" s="52"/>
      <c r="Z24" s="41"/>
      <c r="AA24" s="1"/>
      <c r="AB24" s="1"/>
    </row>
    <row r="25" spans="1:28" x14ac:dyDescent="0.3">
      <c r="B25" s="1"/>
      <c r="C25" s="1" t="s">
        <v>408</v>
      </c>
      <c r="D25" s="5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31"/>
      <c r="Z25" s="41"/>
      <c r="AA25" s="1"/>
      <c r="AB25" s="1"/>
    </row>
    <row r="26" spans="1:28" x14ac:dyDescent="0.3">
      <c r="A26" s="1"/>
      <c r="B26" s="1"/>
      <c r="C26" s="1"/>
      <c r="D26" s="1"/>
      <c r="F26" s="48"/>
      <c r="G26" s="70"/>
      <c r="H26" s="27"/>
      <c r="I26" s="1"/>
      <c r="J26" s="48"/>
      <c r="K26" s="71"/>
      <c r="L26" s="1"/>
      <c r="M26" s="39"/>
      <c r="N26" s="72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10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59</v>
      </c>
      <c r="C35" s="27" t="s">
        <v>345</v>
      </c>
      <c r="D35" s="38">
        <v>30</v>
      </c>
      <c r="E35" s="27">
        <v>7</v>
      </c>
      <c r="F35" s="27">
        <v>0</v>
      </c>
      <c r="G35" s="27">
        <v>0</v>
      </c>
      <c r="H35" s="27"/>
      <c r="I35" s="27"/>
      <c r="J35" s="27">
        <v>0</v>
      </c>
      <c r="K35" s="27">
        <v>0</v>
      </c>
      <c r="L35" s="27">
        <v>1</v>
      </c>
      <c r="M35" s="27">
        <v>0</v>
      </c>
      <c r="N35" s="27">
        <f>SUM(L35:M35)</f>
        <v>1</v>
      </c>
      <c r="O35" s="27">
        <v>1</v>
      </c>
      <c r="P35" s="39">
        <v>0</v>
      </c>
      <c r="Q35" s="27">
        <v>0</v>
      </c>
      <c r="R35" s="27">
        <v>3</v>
      </c>
      <c r="S35" s="27">
        <v>0</v>
      </c>
      <c r="T35" s="27">
        <f>(H35*3)+((F35-H35)*2)+J35</f>
        <v>0</v>
      </c>
      <c r="U35" s="40">
        <f>IFERROR(((T35+Q35+N35-R35)+(O35*2))/E35,"")</f>
        <v>0</v>
      </c>
      <c r="V35" s="22">
        <v>407</v>
      </c>
      <c r="W35" s="22" t="s">
        <v>83</v>
      </c>
      <c r="X35" s="22" t="s">
        <v>84</v>
      </c>
      <c r="Y35" s="58">
        <v>2179</v>
      </c>
      <c r="Z35" s="41"/>
      <c r="AA35" s="1" t="s">
        <v>192</v>
      </c>
      <c r="AB35" s="28" t="s">
        <v>233</v>
      </c>
    </row>
    <row r="36" spans="1:28" x14ac:dyDescent="0.3">
      <c r="A36" s="1" t="s">
        <v>46</v>
      </c>
      <c r="B36" s="1" t="s">
        <v>59</v>
      </c>
      <c r="C36" s="27" t="s">
        <v>191</v>
      </c>
      <c r="D36" s="38">
        <v>24</v>
      </c>
      <c r="E36" s="27">
        <v>13</v>
      </c>
      <c r="F36" s="27">
        <v>1</v>
      </c>
      <c r="G36" s="27">
        <v>2</v>
      </c>
      <c r="H36" s="27"/>
      <c r="I36" s="27"/>
      <c r="J36" s="27">
        <v>1</v>
      </c>
      <c r="K36" s="27">
        <v>2</v>
      </c>
      <c r="L36" s="27">
        <v>1</v>
      </c>
      <c r="M36" s="27">
        <v>3</v>
      </c>
      <c r="N36" s="27">
        <f t="shared" ref="N36:N41" si="6">SUM(L36:M36)</f>
        <v>4</v>
      </c>
      <c r="O36" s="39">
        <v>3</v>
      </c>
      <c r="P36" s="39">
        <v>5</v>
      </c>
      <c r="Q36" s="39">
        <v>1</v>
      </c>
      <c r="R36" s="39">
        <v>2</v>
      </c>
      <c r="S36" s="39">
        <v>0</v>
      </c>
      <c r="T36" s="39">
        <f t="shared" ref="T36:T41" si="7">(H36*3)+((F36-H36)*2)+J36</f>
        <v>3</v>
      </c>
      <c r="U36" s="40">
        <f t="shared" ref="U36:U46" si="8">IFERROR(((T36+Q36+N36-R36)+(O36*2))/E36,"")</f>
        <v>0.92307692307692313</v>
      </c>
      <c r="V36" s="22">
        <v>407</v>
      </c>
      <c r="W36" s="22" t="s">
        <v>83</v>
      </c>
      <c r="X36" s="22" t="s">
        <v>84</v>
      </c>
      <c r="Y36" s="58">
        <v>2179</v>
      </c>
      <c r="Z36" s="41"/>
      <c r="AA36" s="1" t="s">
        <v>192</v>
      </c>
      <c r="AB36" s="28" t="s">
        <v>233</v>
      </c>
    </row>
    <row r="37" spans="1:28" x14ac:dyDescent="0.3">
      <c r="A37" s="1" t="s">
        <v>46</v>
      </c>
      <c r="B37" s="1" t="s">
        <v>59</v>
      </c>
      <c r="C37" s="27" t="s">
        <v>195</v>
      </c>
      <c r="D37" s="38">
        <v>21</v>
      </c>
      <c r="E37" s="27">
        <v>15</v>
      </c>
      <c r="F37" s="27">
        <v>0</v>
      </c>
      <c r="G37" s="27">
        <v>3</v>
      </c>
      <c r="H37" s="27"/>
      <c r="I37" s="27"/>
      <c r="J37" s="27">
        <v>2</v>
      </c>
      <c r="K37" s="27">
        <v>2</v>
      </c>
      <c r="L37" s="27">
        <v>1</v>
      </c>
      <c r="M37" s="27">
        <v>3</v>
      </c>
      <c r="N37" s="27">
        <f t="shared" si="6"/>
        <v>4</v>
      </c>
      <c r="O37" s="39">
        <v>3</v>
      </c>
      <c r="P37" s="39">
        <v>3</v>
      </c>
      <c r="Q37" s="39">
        <v>0</v>
      </c>
      <c r="R37" s="39">
        <v>3</v>
      </c>
      <c r="S37" s="39">
        <v>0</v>
      </c>
      <c r="T37" s="39">
        <f t="shared" si="7"/>
        <v>2</v>
      </c>
      <c r="U37" s="40">
        <f t="shared" si="8"/>
        <v>0.6</v>
      </c>
      <c r="V37" s="22">
        <v>407</v>
      </c>
      <c r="W37" s="22" t="s">
        <v>83</v>
      </c>
      <c r="X37" s="22" t="s">
        <v>84</v>
      </c>
      <c r="Y37" s="58">
        <v>2179</v>
      </c>
      <c r="Z37" s="41"/>
      <c r="AA37" s="1" t="s">
        <v>192</v>
      </c>
      <c r="AB37" s="28" t="s">
        <v>233</v>
      </c>
    </row>
    <row r="38" spans="1:28" x14ac:dyDescent="0.3">
      <c r="A38" s="1" t="s">
        <v>46</v>
      </c>
      <c r="B38" s="1" t="s">
        <v>59</v>
      </c>
      <c r="C38" s="27" t="s">
        <v>196</v>
      </c>
      <c r="D38" s="38">
        <v>15</v>
      </c>
      <c r="E38" s="27">
        <v>23</v>
      </c>
      <c r="F38" s="27">
        <v>0</v>
      </c>
      <c r="G38" s="27">
        <v>5</v>
      </c>
      <c r="H38" s="27"/>
      <c r="I38" s="27"/>
      <c r="J38" s="27">
        <v>2</v>
      </c>
      <c r="K38" s="27">
        <v>2</v>
      </c>
      <c r="L38" s="27">
        <v>1</v>
      </c>
      <c r="M38" s="27">
        <v>1</v>
      </c>
      <c r="N38" s="27">
        <f t="shared" si="6"/>
        <v>2</v>
      </c>
      <c r="O38" s="39">
        <v>6</v>
      </c>
      <c r="P38" s="39">
        <v>4</v>
      </c>
      <c r="Q38" s="39">
        <v>0</v>
      </c>
      <c r="R38" s="39">
        <v>5</v>
      </c>
      <c r="S38" s="39">
        <v>0</v>
      </c>
      <c r="T38" s="39">
        <f t="shared" si="7"/>
        <v>2</v>
      </c>
      <c r="U38" s="40">
        <f t="shared" si="8"/>
        <v>0.47826086956521741</v>
      </c>
      <c r="V38" s="22">
        <v>407</v>
      </c>
      <c r="W38" s="22" t="s">
        <v>83</v>
      </c>
      <c r="X38" s="22" t="s">
        <v>84</v>
      </c>
      <c r="Y38" s="58">
        <v>2179</v>
      </c>
      <c r="Z38" s="41"/>
      <c r="AA38" s="1" t="s">
        <v>192</v>
      </c>
      <c r="AB38" s="28" t="s">
        <v>233</v>
      </c>
    </row>
    <row r="39" spans="1:28" x14ac:dyDescent="0.3">
      <c r="A39" s="1" t="s">
        <v>46</v>
      </c>
      <c r="B39" s="1" t="s">
        <v>59</v>
      </c>
      <c r="C39" s="27" t="s">
        <v>197</v>
      </c>
      <c r="D39" s="38">
        <v>10</v>
      </c>
      <c r="E39" s="27">
        <v>7</v>
      </c>
      <c r="F39" s="27">
        <v>1</v>
      </c>
      <c r="G39" s="27">
        <v>3</v>
      </c>
      <c r="H39" s="27"/>
      <c r="I39" s="27"/>
      <c r="J39" s="27">
        <v>0</v>
      </c>
      <c r="K39" s="27">
        <v>0</v>
      </c>
      <c r="L39" s="27">
        <v>0</v>
      </c>
      <c r="M39" s="27">
        <v>0</v>
      </c>
      <c r="N39" s="27">
        <f t="shared" si="6"/>
        <v>0</v>
      </c>
      <c r="O39" s="39">
        <v>1</v>
      </c>
      <c r="P39" s="39">
        <v>2</v>
      </c>
      <c r="Q39" s="39">
        <v>0</v>
      </c>
      <c r="R39" s="39">
        <v>3</v>
      </c>
      <c r="S39" s="39">
        <v>0</v>
      </c>
      <c r="T39" s="39">
        <f t="shared" si="7"/>
        <v>2</v>
      </c>
      <c r="U39" s="40">
        <f t="shared" si="8"/>
        <v>0.14285714285714285</v>
      </c>
      <c r="V39" s="22">
        <v>407</v>
      </c>
      <c r="W39" s="22" t="s">
        <v>83</v>
      </c>
      <c r="X39" s="22" t="s">
        <v>84</v>
      </c>
      <c r="Y39" s="58">
        <v>2179</v>
      </c>
      <c r="Z39" s="41"/>
      <c r="AA39" s="1" t="s">
        <v>192</v>
      </c>
      <c r="AB39" s="28" t="s">
        <v>233</v>
      </c>
    </row>
    <row r="40" spans="1:28" x14ac:dyDescent="0.3">
      <c r="A40" s="1" t="s">
        <v>46</v>
      </c>
      <c r="B40" s="1" t="s">
        <v>59</v>
      </c>
      <c r="C40" s="27" t="s">
        <v>198</v>
      </c>
      <c r="D40" s="38">
        <v>14</v>
      </c>
      <c r="E40" s="27">
        <v>36</v>
      </c>
      <c r="F40" s="27">
        <v>4</v>
      </c>
      <c r="G40" s="27">
        <v>11</v>
      </c>
      <c r="H40" s="27"/>
      <c r="I40" s="27"/>
      <c r="J40" s="27">
        <v>8</v>
      </c>
      <c r="K40" s="27">
        <v>11</v>
      </c>
      <c r="L40" s="27">
        <v>2</v>
      </c>
      <c r="M40" s="27">
        <v>2</v>
      </c>
      <c r="N40" s="27">
        <f t="shared" si="6"/>
        <v>4</v>
      </c>
      <c r="O40" s="39">
        <v>1</v>
      </c>
      <c r="P40" s="39">
        <v>3</v>
      </c>
      <c r="Q40" s="39">
        <v>1</v>
      </c>
      <c r="R40" s="39">
        <v>1</v>
      </c>
      <c r="S40" s="39">
        <v>0</v>
      </c>
      <c r="T40" s="39">
        <f t="shared" si="7"/>
        <v>16</v>
      </c>
      <c r="U40" s="40">
        <f t="shared" si="8"/>
        <v>0.61111111111111116</v>
      </c>
      <c r="V40" s="22">
        <v>407</v>
      </c>
      <c r="W40" s="22" t="s">
        <v>83</v>
      </c>
      <c r="X40" s="22" t="s">
        <v>84</v>
      </c>
      <c r="Y40" s="58">
        <v>2179</v>
      </c>
      <c r="Z40" s="41"/>
      <c r="AA40" s="1" t="s">
        <v>192</v>
      </c>
      <c r="AB40" s="28" t="s">
        <v>233</v>
      </c>
    </row>
    <row r="41" spans="1:28" x14ac:dyDescent="0.3">
      <c r="A41" s="1" t="s">
        <v>46</v>
      </c>
      <c r="B41" s="1" t="s">
        <v>59</v>
      </c>
      <c r="C41" s="27" t="s">
        <v>311</v>
      </c>
      <c r="D41" s="38">
        <v>11</v>
      </c>
      <c r="E41" s="27">
        <v>4</v>
      </c>
      <c r="F41" s="27">
        <v>0</v>
      </c>
      <c r="G41" s="27">
        <v>0</v>
      </c>
      <c r="H41" s="27"/>
      <c r="I41" s="27"/>
      <c r="J41" s="27">
        <v>0</v>
      </c>
      <c r="K41" s="27">
        <v>0</v>
      </c>
      <c r="L41" s="27">
        <v>0</v>
      </c>
      <c r="M41" s="27">
        <v>1</v>
      </c>
      <c r="N41" s="27">
        <f t="shared" si="6"/>
        <v>1</v>
      </c>
      <c r="O41" s="39">
        <v>0</v>
      </c>
      <c r="P41" s="39">
        <v>1</v>
      </c>
      <c r="Q41" s="39">
        <v>0</v>
      </c>
      <c r="R41" s="39">
        <v>1</v>
      </c>
      <c r="S41" s="39">
        <v>0</v>
      </c>
      <c r="T41" s="39">
        <f t="shared" si="7"/>
        <v>0</v>
      </c>
      <c r="U41" s="40">
        <f t="shared" si="8"/>
        <v>0</v>
      </c>
      <c r="V41" s="22">
        <v>407</v>
      </c>
      <c r="W41" s="22" t="s">
        <v>83</v>
      </c>
      <c r="X41" s="22" t="s">
        <v>84</v>
      </c>
      <c r="Y41" s="58">
        <v>2179</v>
      </c>
      <c r="Z41" s="41"/>
      <c r="AA41" s="1" t="s">
        <v>192</v>
      </c>
      <c r="AB41" s="28" t="s">
        <v>233</v>
      </c>
    </row>
    <row r="42" spans="1:28" x14ac:dyDescent="0.3">
      <c r="A42" s="1" t="s">
        <v>46</v>
      </c>
      <c r="B42" s="1" t="s">
        <v>59</v>
      </c>
      <c r="C42" s="27" t="s">
        <v>444</v>
      </c>
      <c r="D42" s="38">
        <v>12</v>
      </c>
      <c r="E42" s="27">
        <v>5</v>
      </c>
      <c r="F42" s="27">
        <v>0</v>
      </c>
      <c r="G42" s="27">
        <v>0</v>
      </c>
      <c r="H42" s="27"/>
      <c r="I42" s="27"/>
      <c r="J42" s="27">
        <v>1</v>
      </c>
      <c r="K42" s="27">
        <v>2</v>
      </c>
      <c r="L42" s="27">
        <v>0</v>
      </c>
      <c r="M42" s="27">
        <v>0</v>
      </c>
      <c r="N42" s="27">
        <f>SUM(L42:M42)</f>
        <v>0</v>
      </c>
      <c r="O42" s="39">
        <v>0</v>
      </c>
      <c r="P42" s="39">
        <v>3</v>
      </c>
      <c r="Q42" s="39">
        <v>0</v>
      </c>
      <c r="R42" s="39">
        <v>0</v>
      </c>
      <c r="S42" s="39">
        <v>0</v>
      </c>
      <c r="T42" s="39">
        <f>(H42*3)+((F42-H42)*2)+J42</f>
        <v>1</v>
      </c>
      <c r="U42" s="40">
        <f t="shared" si="8"/>
        <v>0.2</v>
      </c>
      <c r="V42" s="22">
        <v>407</v>
      </c>
      <c r="W42" s="22" t="s">
        <v>83</v>
      </c>
      <c r="X42" s="22" t="s">
        <v>84</v>
      </c>
      <c r="Y42" s="58">
        <v>2179</v>
      </c>
      <c r="Z42" s="41"/>
      <c r="AA42" s="1" t="s">
        <v>192</v>
      </c>
      <c r="AB42" s="28" t="s">
        <v>233</v>
      </c>
    </row>
    <row r="43" spans="1:28" x14ac:dyDescent="0.3">
      <c r="A43" s="1" t="s">
        <v>46</v>
      </c>
      <c r="B43" s="1" t="s">
        <v>59</v>
      </c>
      <c r="C43" s="27" t="s">
        <v>202</v>
      </c>
      <c r="D43" s="38">
        <v>25</v>
      </c>
      <c r="E43" s="27">
        <v>37</v>
      </c>
      <c r="F43" s="27">
        <v>2</v>
      </c>
      <c r="G43" s="27">
        <v>5</v>
      </c>
      <c r="H43" s="27"/>
      <c r="I43" s="27"/>
      <c r="J43" s="27">
        <v>0</v>
      </c>
      <c r="K43" s="27">
        <v>0</v>
      </c>
      <c r="L43" s="27">
        <v>1</v>
      </c>
      <c r="M43" s="27">
        <v>2</v>
      </c>
      <c r="N43" s="27">
        <f>SUM(L43:M43)</f>
        <v>3</v>
      </c>
      <c r="O43" s="39">
        <v>2</v>
      </c>
      <c r="P43" s="39">
        <v>0</v>
      </c>
      <c r="Q43" s="39">
        <v>1</v>
      </c>
      <c r="R43" s="39">
        <v>3</v>
      </c>
      <c r="S43" s="39">
        <v>0</v>
      </c>
      <c r="T43" s="39">
        <f>(H43*3)+((F43-H43)*2)+J43</f>
        <v>4</v>
      </c>
      <c r="U43" s="40">
        <f t="shared" si="8"/>
        <v>0.24324324324324326</v>
      </c>
      <c r="V43" s="22">
        <v>407</v>
      </c>
      <c r="W43" s="22" t="s">
        <v>83</v>
      </c>
      <c r="X43" s="22" t="s">
        <v>84</v>
      </c>
      <c r="Y43" s="58">
        <v>2179</v>
      </c>
      <c r="Z43" s="41"/>
      <c r="AA43" s="1" t="s">
        <v>192</v>
      </c>
      <c r="AB43" s="28" t="s">
        <v>233</v>
      </c>
    </row>
    <row r="44" spans="1:28" x14ac:dyDescent="0.3">
      <c r="A44" s="1" t="s">
        <v>46</v>
      </c>
      <c r="B44" s="1" t="s">
        <v>59</v>
      </c>
      <c r="C44" s="27" t="s">
        <v>123</v>
      </c>
      <c r="D44" s="38">
        <v>41</v>
      </c>
      <c r="E44" s="27">
        <v>24</v>
      </c>
      <c r="F44" s="27">
        <v>7</v>
      </c>
      <c r="G44" s="27">
        <v>11</v>
      </c>
      <c r="H44" s="27"/>
      <c r="I44" s="27"/>
      <c r="J44" s="27">
        <v>3</v>
      </c>
      <c r="K44" s="27">
        <v>4</v>
      </c>
      <c r="L44" s="27">
        <v>2</v>
      </c>
      <c r="M44" s="27">
        <v>4</v>
      </c>
      <c r="N44" s="27">
        <f>SUM(L44:M44)</f>
        <v>6</v>
      </c>
      <c r="O44" s="39">
        <v>0</v>
      </c>
      <c r="P44" s="39">
        <v>3</v>
      </c>
      <c r="Q44" s="39">
        <v>0</v>
      </c>
      <c r="R44" s="39">
        <v>2</v>
      </c>
      <c r="S44" s="39">
        <v>0</v>
      </c>
      <c r="T44" s="39">
        <f>(H44*3)+((F44-H44)*2)+J44</f>
        <v>17</v>
      </c>
      <c r="U44" s="40">
        <f t="shared" si="8"/>
        <v>0.875</v>
      </c>
      <c r="V44" s="22">
        <v>407</v>
      </c>
      <c r="W44" s="22" t="s">
        <v>83</v>
      </c>
      <c r="X44" s="22" t="s">
        <v>84</v>
      </c>
      <c r="Y44" s="58">
        <v>2179</v>
      </c>
      <c r="Z44" s="41"/>
      <c r="AA44" s="1" t="s">
        <v>192</v>
      </c>
      <c r="AB44" s="28" t="s">
        <v>233</v>
      </c>
    </row>
    <row r="45" spans="1:28" x14ac:dyDescent="0.3">
      <c r="A45" s="1" t="s">
        <v>46</v>
      </c>
      <c r="B45" s="1" t="s">
        <v>59</v>
      </c>
      <c r="C45" s="27" t="s">
        <v>203</v>
      </c>
      <c r="D45" s="38">
        <v>42</v>
      </c>
      <c r="E45" s="27">
        <v>44</v>
      </c>
      <c r="F45" s="27">
        <v>11</v>
      </c>
      <c r="G45" s="27">
        <v>18</v>
      </c>
      <c r="H45" s="27"/>
      <c r="I45" s="27"/>
      <c r="J45" s="27">
        <v>10</v>
      </c>
      <c r="K45" s="27">
        <v>14</v>
      </c>
      <c r="L45" s="27">
        <v>3</v>
      </c>
      <c r="M45" s="27">
        <v>6</v>
      </c>
      <c r="N45" s="27">
        <f>SUM(L45:M45)</f>
        <v>9</v>
      </c>
      <c r="O45" s="39">
        <v>0</v>
      </c>
      <c r="P45" s="39">
        <v>2</v>
      </c>
      <c r="Q45" s="39">
        <v>4</v>
      </c>
      <c r="R45" s="39">
        <v>6</v>
      </c>
      <c r="S45" s="39">
        <v>2</v>
      </c>
      <c r="T45" s="39">
        <f>(H45*3)+((F45-H45)*2)+J45</f>
        <v>32</v>
      </c>
      <c r="U45" s="40">
        <f t="shared" si="8"/>
        <v>0.88636363636363635</v>
      </c>
      <c r="V45" s="22">
        <v>407</v>
      </c>
      <c r="W45" s="22" t="s">
        <v>83</v>
      </c>
      <c r="X45" s="22" t="s">
        <v>84</v>
      </c>
      <c r="Y45" s="58">
        <v>2179</v>
      </c>
      <c r="Z45" s="41"/>
      <c r="AA45" s="1" t="s">
        <v>192</v>
      </c>
      <c r="AB45" s="28" t="s">
        <v>233</v>
      </c>
    </row>
    <row r="46" spans="1:28" x14ac:dyDescent="0.3">
      <c r="A46" s="1" t="s">
        <v>46</v>
      </c>
      <c r="B46" s="1" t="s">
        <v>59</v>
      </c>
      <c r="C46" s="27" t="s">
        <v>204</v>
      </c>
      <c r="D46" s="38">
        <v>20</v>
      </c>
      <c r="E46" s="27">
        <v>25</v>
      </c>
      <c r="F46" s="27">
        <v>2</v>
      </c>
      <c r="G46" s="27">
        <v>3</v>
      </c>
      <c r="H46" s="27">
        <v>0</v>
      </c>
      <c r="I46" s="27">
        <v>1</v>
      </c>
      <c r="J46" s="27">
        <v>10</v>
      </c>
      <c r="K46" s="27">
        <v>13</v>
      </c>
      <c r="L46" s="27">
        <v>0</v>
      </c>
      <c r="M46" s="27">
        <v>2</v>
      </c>
      <c r="N46" s="27">
        <f>SUM(L46:M46)</f>
        <v>2</v>
      </c>
      <c r="O46" s="39">
        <v>6</v>
      </c>
      <c r="P46" s="39">
        <v>1</v>
      </c>
      <c r="Q46" s="39">
        <v>2</v>
      </c>
      <c r="R46" s="39">
        <v>5</v>
      </c>
      <c r="S46" s="39">
        <v>1</v>
      </c>
      <c r="T46" s="39">
        <f>(H46*3)+((F46-H46)*2)+J46</f>
        <v>14</v>
      </c>
      <c r="U46" s="40">
        <f t="shared" si="8"/>
        <v>1</v>
      </c>
      <c r="V46" s="22">
        <v>407</v>
      </c>
      <c r="W46" s="22" t="s">
        <v>83</v>
      </c>
      <c r="X46" s="22" t="s">
        <v>84</v>
      </c>
      <c r="Y46" s="58">
        <v>2179</v>
      </c>
      <c r="Z46" s="41"/>
      <c r="AA46" s="1" t="s">
        <v>192</v>
      </c>
      <c r="AB46" s="28" t="s">
        <v>233</v>
      </c>
    </row>
    <row r="47" spans="1:28" x14ac:dyDescent="0.3">
      <c r="A47" s="1" t="s">
        <v>46</v>
      </c>
      <c r="B47" s="1" t="s">
        <v>59</v>
      </c>
      <c r="C47" s="55" t="s">
        <v>39</v>
      </c>
      <c r="D47" s="1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0" t="str">
        <f t="shared" ref="U47" si="9">_xlfn.IFNA("",((T47+Q47+N47-R47)+(O47*2))/E47)</f>
        <v/>
      </c>
      <c r="V47" s="22">
        <v>407</v>
      </c>
      <c r="W47" s="22" t="s">
        <v>83</v>
      </c>
      <c r="X47" s="22" t="s">
        <v>84</v>
      </c>
      <c r="Y47" s="58">
        <v>2179</v>
      </c>
      <c r="Z47" s="41"/>
      <c r="AA47" s="1" t="s">
        <v>192</v>
      </c>
      <c r="AB47" s="28" t="s">
        <v>233</v>
      </c>
    </row>
    <row r="48" spans="1:28" x14ac:dyDescent="0.3">
      <c r="A48" s="43" t="s">
        <v>46</v>
      </c>
      <c r="B48" s="43" t="s">
        <v>59</v>
      </c>
      <c r="C48" s="44" t="s">
        <v>40</v>
      </c>
      <c r="D48" s="43"/>
      <c r="E48" s="44">
        <f t="shared" ref="E48:T48" si="10">SUM(E35:E47)</f>
        <v>240</v>
      </c>
      <c r="F48" s="44">
        <f t="shared" si="10"/>
        <v>28</v>
      </c>
      <c r="G48" s="44">
        <f t="shared" si="10"/>
        <v>61</v>
      </c>
      <c r="H48" s="44">
        <f t="shared" si="10"/>
        <v>0</v>
      </c>
      <c r="I48" s="44">
        <f t="shared" si="10"/>
        <v>1</v>
      </c>
      <c r="J48" s="44">
        <f t="shared" si="10"/>
        <v>37</v>
      </c>
      <c r="K48" s="44">
        <f t="shared" si="10"/>
        <v>50</v>
      </c>
      <c r="L48" s="44">
        <f t="shared" si="10"/>
        <v>12</v>
      </c>
      <c r="M48" s="44">
        <f t="shared" si="10"/>
        <v>24</v>
      </c>
      <c r="N48" s="44">
        <f t="shared" si="10"/>
        <v>36</v>
      </c>
      <c r="O48" s="44">
        <f t="shared" si="10"/>
        <v>23</v>
      </c>
      <c r="P48" s="44">
        <f t="shared" si="10"/>
        <v>27</v>
      </c>
      <c r="Q48" s="44">
        <f t="shared" si="10"/>
        <v>9</v>
      </c>
      <c r="R48" s="44">
        <f t="shared" si="10"/>
        <v>34</v>
      </c>
      <c r="S48" s="44">
        <f t="shared" si="10"/>
        <v>3</v>
      </c>
      <c r="T48" s="44">
        <f t="shared" si="10"/>
        <v>93</v>
      </c>
      <c r="U48" s="45">
        <f>((T48+Q48+N48-R48)+(O48*2))/E48</f>
        <v>0.625</v>
      </c>
      <c r="V48" s="46">
        <v>407</v>
      </c>
      <c r="W48" s="46" t="s">
        <v>83</v>
      </c>
      <c r="X48" s="46" t="s">
        <v>84</v>
      </c>
      <c r="Y48" s="59">
        <v>2179</v>
      </c>
      <c r="Z48" s="47"/>
      <c r="AA48" s="43" t="s">
        <v>192</v>
      </c>
      <c r="AB48" s="68" t="s">
        <v>233</v>
      </c>
    </row>
    <row r="49" spans="1:28" x14ac:dyDescent="0.3">
      <c r="A49" s="1"/>
      <c r="B49" s="1"/>
      <c r="C49" s="1"/>
      <c r="D49" s="1"/>
      <c r="F49" s="48" t="s">
        <v>41</v>
      </c>
      <c r="G49" s="49">
        <f>F48/G48</f>
        <v>0.45901639344262296</v>
      </c>
      <c r="H49" s="27"/>
      <c r="I49" s="1"/>
      <c r="J49" s="48" t="s">
        <v>42</v>
      </c>
      <c r="K49" s="50">
        <f>J48/K48</f>
        <v>0.74</v>
      </c>
      <c r="L49" s="1"/>
      <c r="M49" s="39" t="s">
        <v>43</v>
      </c>
      <c r="N49" s="51">
        <v>5</v>
      </c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E047D-47F1-4A2C-9ABB-F7FA9E062069}">
  <sheetPr>
    <tabColor rgb="FFFF0000"/>
  </sheetPr>
  <dimension ref="A1:AB48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373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29603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117</v>
      </c>
      <c r="D4" s="7" t="s">
        <v>5</v>
      </c>
      <c r="E4" s="8"/>
      <c r="F4" s="5"/>
      <c r="G4" s="1"/>
      <c r="J4" s="15" t="s">
        <v>329</v>
      </c>
      <c r="K4" s="16" t="s">
        <v>45</v>
      </c>
      <c r="L4" s="17"/>
      <c r="M4" s="18"/>
      <c r="N4" s="87">
        <v>22</v>
      </c>
      <c r="O4" s="87">
        <v>26</v>
      </c>
      <c r="P4" s="87">
        <v>18</v>
      </c>
      <c r="Q4" s="87">
        <v>28</v>
      </c>
      <c r="R4" s="93">
        <v>-10</v>
      </c>
      <c r="S4" s="21">
        <f>SUM(N4:R4)</f>
        <v>84</v>
      </c>
      <c r="T4" s="22">
        <v>408</v>
      </c>
    </row>
    <row r="5" spans="1:28" x14ac:dyDescent="0.3">
      <c r="B5" s="1"/>
      <c r="C5" s="6" t="s">
        <v>100</v>
      </c>
      <c r="D5" s="7" t="s">
        <v>6</v>
      </c>
      <c r="E5" s="1"/>
      <c r="F5" s="1"/>
      <c r="G5" s="1"/>
      <c r="J5" s="15" t="s">
        <v>328</v>
      </c>
      <c r="K5" s="16" t="s">
        <v>66</v>
      </c>
      <c r="L5" s="17"/>
      <c r="M5" s="18"/>
      <c r="N5" s="19">
        <v>17</v>
      </c>
      <c r="O5" s="19">
        <v>30</v>
      </c>
      <c r="P5" s="19">
        <v>27</v>
      </c>
      <c r="Q5" s="19">
        <v>19</v>
      </c>
      <c r="R5" s="20"/>
      <c r="S5" s="21">
        <f>SUM(N5:R5)</f>
        <v>93</v>
      </c>
      <c r="T5" s="22">
        <v>408</v>
      </c>
      <c r="U5" s="1"/>
      <c r="V5" s="1"/>
      <c r="W5" s="1"/>
    </row>
    <row r="6" spans="1:28" x14ac:dyDescent="0.3">
      <c r="C6" s="23">
        <v>1410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3"/>
      <c r="D7" s="7" t="s">
        <v>8</v>
      </c>
      <c r="G7" s="1"/>
      <c r="S7" s="1"/>
      <c r="T7" s="25" t="s">
        <v>9</v>
      </c>
      <c r="U7" s="1"/>
      <c r="V7" s="26">
        <v>408</v>
      </c>
      <c r="W7" s="1"/>
    </row>
    <row r="8" spans="1:28" x14ac:dyDescent="0.3">
      <c r="B8" s="1"/>
      <c r="C8" s="63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13</v>
      </c>
      <c r="AB11" s="67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65</v>
      </c>
      <c r="B13" s="1" t="s">
        <v>46</v>
      </c>
      <c r="C13" s="27" t="s">
        <v>56</v>
      </c>
      <c r="D13" s="38">
        <v>20</v>
      </c>
      <c r="E13" s="84"/>
      <c r="F13" s="84"/>
      <c r="G13" s="84"/>
      <c r="H13" s="27"/>
      <c r="I13" s="27"/>
      <c r="J13" s="84"/>
      <c r="K13" s="84"/>
      <c r="L13" s="84"/>
      <c r="M13" s="84"/>
      <c r="N13" s="27">
        <f>SUM(L13:M13)</f>
        <v>0</v>
      </c>
      <c r="O13" s="84"/>
      <c r="P13" s="85"/>
      <c r="Q13" s="84"/>
      <c r="R13" s="84"/>
      <c r="S13" s="84"/>
      <c r="T13" s="27">
        <v>9</v>
      </c>
      <c r="U13" s="40" t="str">
        <f>IFERROR(((T13+Q13+N13-R13)+(O13*2))/E13,"")</f>
        <v/>
      </c>
      <c r="V13" s="22">
        <v>408</v>
      </c>
      <c r="W13" s="22" t="s">
        <v>83</v>
      </c>
      <c r="X13" s="22" t="s">
        <v>77</v>
      </c>
      <c r="Y13" s="58">
        <v>1410</v>
      </c>
      <c r="Z13" s="41"/>
      <c r="AA13" s="1" t="s">
        <v>78</v>
      </c>
      <c r="AB13" s="28" t="s">
        <v>330</v>
      </c>
    </row>
    <row r="14" spans="1:28" x14ac:dyDescent="0.3">
      <c r="A14" s="1" t="s">
        <v>65</v>
      </c>
      <c r="B14" s="1" t="s">
        <v>46</v>
      </c>
      <c r="C14" s="27" t="s">
        <v>47</v>
      </c>
      <c r="D14" s="38">
        <v>7</v>
      </c>
      <c r="E14" s="84"/>
      <c r="F14" s="84"/>
      <c r="G14" s="84"/>
      <c r="H14" s="27"/>
      <c r="I14" s="27"/>
      <c r="J14" s="84"/>
      <c r="K14" s="84"/>
      <c r="L14" s="84"/>
      <c r="M14" s="84"/>
      <c r="N14" s="27">
        <f t="shared" ref="N14:N19" si="0">SUM(L14:M14)</f>
        <v>0</v>
      </c>
      <c r="O14" s="85"/>
      <c r="P14" s="85"/>
      <c r="Q14" s="85"/>
      <c r="R14" s="85"/>
      <c r="S14" s="85"/>
      <c r="T14" s="27">
        <v>3</v>
      </c>
      <c r="U14" s="40" t="str">
        <f t="shared" ref="U14:U21" si="1">IFERROR(((T14+Q14+N14-R14)+(O14*2))/E14,"")</f>
        <v/>
      </c>
      <c r="V14" s="22">
        <v>408</v>
      </c>
      <c r="W14" s="22" t="s">
        <v>83</v>
      </c>
      <c r="X14" s="22" t="s">
        <v>77</v>
      </c>
      <c r="Y14" s="58">
        <v>1410</v>
      </c>
      <c r="Z14" s="41"/>
      <c r="AA14" s="1" t="s">
        <v>78</v>
      </c>
      <c r="AB14" s="28" t="s">
        <v>330</v>
      </c>
    </row>
    <row r="15" spans="1:28" x14ac:dyDescent="0.3">
      <c r="A15" s="1" t="s">
        <v>65</v>
      </c>
      <c r="B15" s="1" t="s">
        <v>46</v>
      </c>
      <c r="C15" s="27" t="s">
        <v>142</v>
      </c>
      <c r="D15" s="38">
        <v>6</v>
      </c>
      <c r="E15" s="84"/>
      <c r="F15" s="84"/>
      <c r="G15" s="84"/>
      <c r="H15" s="27"/>
      <c r="I15" s="27"/>
      <c r="J15" s="84"/>
      <c r="K15" s="84"/>
      <c r="L15" s="84"/>
      <c r="M15" s="84"/>
      <c r="N15" s="27">
        <f t="shared" si="0"/>
        <v>0</v>
      </c>
      <c r="O15" s="85"/>
      <c r="P15" s="85"/>
      <c r="Q15" s="85"/>
      <c r="R15" s="85"/>
      <c r="S15" s="85"/>
      <c r="T15" s="27">
        <f t="shared" ref="T15:T19" si="2">+(F15*2)+J15</f>
        <v>0</v>
      </c>
      <c r="U15" s="40" t="str">
        <f t="shared" si="1"/>
        <v/>
      </c>
      <c r="V15" s="22">
        <v>408</v>
      </c>
      <c r="W15" s="22" t="s">
        <v>83</v>
      </c>
      <c r="X15" s="22" t="s">
        <v>77</v>
      </c>
      <c r="Y15" s="58">
        <v>1410</v>
      </c>
      <c r="Z15" s="41"/>
      <c r="AA15" s="1" t="s">
        <v>78</v>
      </c>
      <c r="AB15" s="28" t="s">
        <v>330</v>
      </c>
    </row>
    <row r="16" spans="1:28" x14ac:dyDescent="0.3">
      <c r="A16" s="1" t="s">
        <v>65</v>
      </c>
      <c r="B16" s="1" t="s">
        <v>46</v>
      </c>
      <c r="C16" s="27" t="s">
        <v>48</v>
      </c>
      <c r="D16" s="38">
        <v>50</v>
      </c>
      <c r="E16" s="84"/>
      <c r="F16" s="84"/>
      <c r="G16" s="84"/>
      <c r="H16" s="27"/>
      <c r="I16" s="27"/>
      <c r="J16" s="84"/>
      <c r="K16" s="84"/>
      <c r="L16" s="84"/>
      <c r="M16" s="84"/>
      <c r="N16" s="27">
        <f t="shared" si="0"/>
        <v>0</v>
      </c>
      <c r="O16" s="85"/>
      <c r="P16" s="85"/>
      <c r="Q16" s="85"/>
      <c r="R16" s="85"/>
      <c r="S16" s="85"/>
      <c r="T16" s="27">
        <v>16</v>
      </c>
      <c r="U16" s="40" t="str">
        <f t="shared" si="1"/>
        <v/>
      </c>
      <c r="V16" s="22">
        <v>408</v>
      </c>
      <c r="W16" s="22" t="s">
        <v>83</v>
      </c>
      <c r="X16" s="22" t="s">
        <v>77</v>
      </c>
      <c r="Y16" s="58">
        <v>1410</v>
      </c>
      <c r="Z16" s="41"/>
      <c r="AA16" s="1" t="s">
        <v>78</v>
      </c>
      <c r="AB16" s="28" t="s">
        <v>330</v>
      </c>
    </row>
    <row r="17" spans="1:28" x14ac:dyDescent="0.3">
      <c r="A17" s="1" t="s">
        <v>65</v>
      </c>
      <c r="B17" s="1" t="s">
        <v>46</v>
      </c>
      <c r="C17" s="27" t="s">
        <v>49</v>
      </c>
      <c r="D17" s="38">
        <v>1</v>
      </c>
      <c r="E17" s="84"/>
      <c r="F17" s="84"/>
      <c r="G17" s="84"/>
      <c r="H17" s="27"/>
      <c r="I17" s="27"/>
      <c r="J17" s="84"/>
      <c r="K17" s="84"/>
      <c r="L17" s="84"/>
      <c r="M17" s="84"/>
      <c r="N17" s="27">
        <f t="shared" si="0"/>
        <v>0</v>
      </c>
      <c r="O17" s="85"/>
      <c r="P17" s="85"/>
      <c r="Q17" s="85"/>
      <c r="R17" s="85"/>
      <c r="S17" s="85"/>
      <c r="T17" s="27">
        <v>22</v>
      </c>
      <c r="U17" s="40" t="str">
        <f t="shared" si="1"/>
        <v/>
      </c>
      <c r="V17" s="22">
        <v>408</v>
      </c>
      <c r="W17" s="22" t="s">
        <v>83</v>
      </c>
      <c r="X17" s="22" t="s">
        <v>77</v>
      </c>
      <c r="Y17" s="58">
        <v>1410</v>
      </c>
      <c r="Z17" s="41"/>
      <c r="AA17" s="1" t="s">
        <v>78</v>
      </c>
      <c r="AB17" s="28" t="s">
        <v>330</v>
      </c>
    </row>
    <row r="18" spans="1:28" x14ac:dyDescent="0.3">
      <c r="A18" s="1" t="s">
        <v>65</v>
      </c>
      <c r="B18" s="1" t="s">
        <v>46</v>
      </c>
      <c r="C18" s="27" t="s">
        <v>50</v>
      </c>
      <c r="D18" s="38">
        <v>12</v>
      </c>
      <c r="E18" s="84"/>
      <c r="F18" s="84"/>
      <c r="G18" s="84"/>
      <c r="H18" s="27"/>
      <c r="I18" s="27"/>
      <c r="J18" s="84"/>
      <c r="K18" s="84"/>
      <c r="L18" s="84"/>
      <c r="M18" s="84"/>
      <c r="N18" s="27">
        <f t="shared" si="0"/>
        <v>0</v>
      </c>
      <c r="O18" s="85"/>
      <c r="P18" s="85"/>
      <c r="Q18" s="85"/>
      <c r="R18" s="85"/>
      <c r="S18" s="85"/>
      <c r="T18" s="27">
        <v>17</v>
      </c>
      <c r="U18" s="40" t="str">
        <f t="shared" si="1"/>
        <v/>
      </c>
      <c r="V18" s="22">
        <v>408</v>
      </c>
      <c r="W18" s="22" t="s">
        <v>83</v>
      </c>
      <c r="X18" s="22" t="s">
        <v>77</v>
      </c>
      <c r="Y18" s="58">
        <v>1410</v>
      </c>
      <c r="Z18" s="41"/>
      <c r="AA18" s="1" t="s">
        <v>78</v>
      </c>
      <c r="AB18" s="28" t="s">
        <v>330</v>
      </c>
    </row>
    <row r="19" spans="1:28" x14ac:dyDescent="0.3">
      <c r="A19" s="1" t="s">
        <v>65</v>
      </c>
      <c r="B19" s="1" t="s">
        <v>46</v>
      </c>
      <c r="C19" s="27" t="s">
        <v>54</v>
      </c>
      <c r="D19" s="38">
        <v>11</v>
      </c>
      <c r="E19" s="84"/>
      <c r="F19" s="84"/>
      <c r="G19" s="84"/>
      <c r="H19" s="27"/>
      <c r="I19" s="27"/>
      <c r="J19" s="84"/>
      <c r="K19" s="84"/>
      <c r="L19" s="84"/>
      <c r="M19" s="84"/>
      <c r="N19" s="27">
        <f t="shared" si="0"/>
        <v>0</v>
      </c>
      <c r="O19" s="85"/>
      <c r="P19" s="85"/>
      <c r="Q19" s="85"/>
      <c r="R19" s="85"/>
      <c r="S19" s="85"/>
      <c r="T19" s="27">
        <f t="shared" si="2"/>
        <v>0</v>
      </c>
      <c r="U19" s="40" t="str">
        <f t="shared" si="1"/>
        <v/>
      </c>
      <c r="V19" s="22">
        <v>408</v>
      </c>
      <c r="W19" s="22" t="s">
        <v>83</v>
      </c>
      <c r="X19" s="22" t="s">
        <v>77</v>
      </c>
      <c r="Y19" s="58">
        <v>1410</v>
      </c>
      <c r="Z19" s="41"/>
      <c r="AA19" s="1" t="s">
        <v>78</v>
      </c>
      <c r="AB19" s="28" t="s">
        <v>330</v>
      </c>
    </row>
    <row r="20" spans="1:28" x14ac:dyDescent="0.3">
      <c r="A20" s="1" t="s">
        <v>65</v>
      </c>
      <c r="B20" s="1" t="s">
        <v>46</v>
      </c>
      <c r="C20" s="27" t="s">
        <v>51</v>
      </c>
      <c r="D20" s="38">
        <v>44</v>
      </c>
      <c r="E20" s="84"/>
      <c r="F20" s="84"/>
      <c r="G20" s="84"/>
      <c r="H20" s="27"/>
      <c r="I20" s="27"/>
      <c r="J20" s="84"/>
      <c r="K20" s="84"/>
      <c r="L20" s="84"/>
      <c r="M20" s="84"/>
      <c r="N20" s="27">
        <f>SUM(L20:M20)</f>
        <v>0</v>
      </c>
      <c r="O20" s="85"/>
      <c r="P20" s="85"/>
      <c r="Q20" s="85"/>
      <c r="R20" s="85"/>
      <c r="S20" s="85"/>
      <c r="T20" s="27">
        <v>15</v>
      </c>
      <c r="U20" s="40" t="str">
        <f t="shared" si="1"/>
        <v/>
      </c>
      <c r="V20" s="22">
        <v>408</v>
      </c>
      <c r="W20" s="22" t="s">
        <v>83</v>
      </c>
      <c r="X20" s="22" t="s">
        <v>77</v>
      </c>
      <c r="Y20" s="58">
        <v>1410</v>
      </c>
      <c r="Z20" s="41"/>
      <c r="AA20" s="1" t="s">
        <v>78</v>
      </c>
      <c r="AB20" s="28" t="s">
        <v>330</v>
      </c>
    </row>
    <row r="21" spans="1:28" x14ac:dyDescent="0.3">
      <c r="A21" s="1" t="s">
        <v>65</v>
      </c>
      <c r="B21" s="1" t="s">
        <v>46</v>
      </c>
      <c r="C21" s="27" t="s">
        <v>52</v>
      </c>
      <c r="D21" s="38">
        <v>10</v>
      </c>
      <c r="E21" s="84"/>
      <c r="F21" s="84"/>
      <c r="G21" s="84"/>
      <c r="H21" s="27"/>
      <c r="I21" s="27"/>
      <c r="J21" s="84"/>
      <c r="K21" s="84"/>
      <c r="L21" s="84"/>
      <c r="M21" s="84"/>
      <c r="N21" s="27">
        <f>SUM(L21:M21)</f>
        <v>0</v>
      </c>
      <c r="O21" s="85"/>
      <c r="P21" s="85"/>
      <c r="Q21" s="85"/>
      <c r="R21" s="85"/>
      <c r="S21" s="85"/>
      <c r="T21" s="27">
        <v>2</v>
      </c>
      <c r="U21" s="40" t="str">
        <f t="shared" si="1"/>
        <v/>
      </c>
      <c r="V21" s="22">
        <v>408</v>
      </c>
      <c r="W21" s="22" t="s">
        <v>83</v>
      </c>
      <c r="X21" s="22" t="s">
        <v>77</v>
      </c>
      <c r="Y21" s="58">
        <v>1410</v>
      </c>
      <c r="Z21" s="41"/>
      <c r="AA21" s="1" t="s">
        <v>78</v>
      </c>
      <c r="AB21" s="28" t="s">
        <v>330</v>
      </c>
    </row>
    <row r="22" spans="1:28" x14ac:dyDescent="0.3">
      <c r="A22" s="1" t="s">
        <v>65</v>
      </c>
      <c r="B22" s="1" t="s">
        <v>46</v>
      </c>
      <c r="C22" s="55" t="s">
        <v>39</v>
      </c>
      <c r="D22" s="1"/>
      <c r="E22" s="55">
        <v>240</v>
      </c>
      <c r="F22" s="55">
        <v>29</v>
      </c>
      <c r="G22" s="55"/>
      <c r="H22" s="55"/>
      <c r="I22" s="55"/>
      <c r="J22" s="55">
        <v>22</v>
      </c>
      <c r="K22" s="55">
        <v>32</v>
      </c>
      <c r="L22" s="55"/>
      <c r="M22" s="55"/>
      <c r="N22" s="5"/>
      <c r="O22" s="55"/>
      <c r="P22" s="55">
        <v>34</v>
      </c>
      <c r="Q22" s="55"/>
      <c r="R22" s="42"/>
      <c r="S22" s="42"/>
      <c r="T22" s="27"/>
      <c r="U22" s="40" t="str">
        <f t="shared" ref="U22" si="3">_xlfn.IFNA("",((T22+Q22+N22-R22)+(O22*2))/E22)</f>
        <v/>
      </c>
      <c r="V22" s="22">
        <v>408</v>
      </c>
      <c r="W22" s="22" t="s">
        <v>83</v>
      </c>
      <c r="X22" s="22" t="s">
        <v>77</v>
      </c>
      <c r="Y22" s="58">
        <v>1410</v>
      </c>
      <c r="Z22" s="41"/>
      <c r="AA22" s="1" t="s">
        <v>78</v>
      </c>
      <c r="AB22" s="28" t="s">
        <v>330</v>
      </c>
    </row>
    <row r="23" spans="1:28" x14ac:dyDescent="0.3">
      <c r="A23" s="43" t="s">
        <v>65</v>
      </c>
      <c r="B23" s="43" t="s">
        <v>46</v>
      </c>
      <c r="C23" s="44" t="s">
        <v>40</v>
      </c>
      <c r="D23" s="43"/>
      <c r="E23" s="44">
        <f t="shared" ref="E23:T23" si="4">SUM(E13:E22)</f>
        <v>240</v>
      </c>
      <c r="F23" s="44">
        <f t="shared" si="4"/>
        <v>29</v>
      </c>
      <c r="G23" s="44">
        <f t="shared" si="4"/>
        <v>0</v>
      </c>
      <c r="H23" s="44">
        <f t="shared" si="4"/>
        <v>0</v>
      </c>
      <c r="I23" s="44">
        <f t="shared" si="4"/>
        <v>0</v>
      </c>
      <c r="J23" s="44">
        <f t="shared" si="4"/>
        <v>22</v>
      </c>
      <c r="K23" s="44">
        <f t="shared" si="4"/>
        <v>32</v>
      </c>
      <c r="L23" s="44">
        <f t="shared" si="4"/>
        <v>0</v>
      </c>
      <c r="M23" s="44">
        <f t="shared" si="4"/>
        <v>0</v>
      </c>
      <c r="N23" s="44">
        <f t="shared" si="4"/>
        <v>0</v>
      </c>
      <c r="O23" s="44">
        <f t="shared" si="4"/>
        <v>0</v>
      </c>
      <c r="P23" s="44">
        <f t="shared" si="4"/>
        <v>34</v>
      </c>
      <c r="Q23" s="44">
        <f t="shared" si="4"/>
        <v>0</v>
      </c>
      <c r="R23" s="44">
        <f t="shared" si="4"/>
        <v>0</v>
      </c>
      <c r="S23" s="44">
        <f t="shared" si="4"/>
        <v>0</v>
      </c>
      <c r="T23" s="44">
        <f t="shared" si="4"/>
        <v>84</v>
      </c>
      <c r="U23" s="45">
        <f>((T23+Q23+N23-R23)+(O23*2))/E23</f>
        <v>0.35</v>
      </c>
      <c r="V23" s="46">
        <v>408</v>
      </c>
      <c r="W23" s="46" t="s">
        <v>83</v>
      </c>
      <c r="X23" s="46" t="s">
        <v>77</v>
      </c>
      <c r="Y23" s="59">
        <v>1410</v>
      </c>
      <c r="Z23" s="47"/>
      <c r="AA23" s="43" t="s">
        <v>78</v>
      </c>
      <c r="AB23" s="68" t="s">
        <v>330</v>
      </c>
    </row>
    <row r="24" spans="1:28" x14ac:dyDescent="0.3">
      <c r="A24" s="1"/>
      <c r="B24" s="1"/>
      <c r="C24" s="1"/>
      <c r="D24" s="1"/>
      <c r="F24" s="48" t="s">
        <v>41</v>
      </c>
      <c r="G24" s="49" t="e">
        <f>F23/G23</f>
        <v>#DIV/0!</v>
      </c>
      <c r="H24" s="27"/>
      <c r="I24" s="1"/>
      <c r="J24" s="48" t="s">
        <v>42</v>
      </c>
      <c r="K24" s="50">
        <f>J23/K23</f>
        <v>0.6875</v>
      </c>
      <c r="L24" s="1"/>
      <c r="M24" s="39" t="s">
        <v>43</v>
      </c>
      <c r="N24" s="51"/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AB26" s="67"/>
    </row>
    <row r="27" spans="1:28" x14ac:dyDescent="0.3">
      <c r="A27" s="1"/>
      <c r="B27" s="1"/>
      <c r="C27" s="1"/>
      <c r="D27" s="1"/>
      <c r="F27" s="48"/>
      <c r="G27" s="70"/>
      <c r="H27" s="27"/>
      <c r="I27" s="1"/>
      <c r="J27" s="48"/>
      <c r="K27" s="71"/>
      <c r="L27" s="1"/>
      <c r="M27" s="39"/>
      <c r="N27" s="72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5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5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5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5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66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14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65</v>
      </c>
      <c r="C35" s="27" t="s">
        <v>143</v>
      </c>
      <c r="D35" s="38">
        <v>32</v>
      </c>
      <c r="E35" s="84"/>
      <c r="F35" s="84"/>
      <c r="G35" s="84"/>
      <c r="H35" s="27"/>
      <c r="I35" s="27"/>
      <c r="J35" s="84"/>
      <c r="K35" s="84"/>
      <c r="L35" s="84"/>
      <c r="M35" s="84"/>
      <c r="N35" s="27">
        <f>SUM(L35:M35)</f>
        <v>0</v>
      </c>
      <c r="O35" s="84"/>
      <c r="P35" s="85"/>
      <c r="Q35" s="84"/>
      <c r="R35" s="84"/>
      <c r="S35" s="84"/>
      <c r="T35" s="27">
        <v>14</v>
      </c>
      <c r="U35" s="40" t="str">
        <f>IFERROR(((T35+Q35+N35-R35)+(O35*2))/E35,"")</f>
        <v/>
      </c>
      <c r="V35" s="22">
        <v>408</v>
      </c>
      <c r="W35" s="22" t="s">
        <v>76</v>
      </c>
      <c r="X35" s="22" t="s">
        <v>84</v>
      </c>
      <c r="Y35" s="58">
        <v>1410</v>
      </c>
      <c r="Z35" s="41"/>
      <c r="AA35" s="1" t="s">
        <v>140</v>
      </c>
      <c r="AB35" s="28" t="s">
        <v>331</v>
      </c>
    </row>
    <row r="36" spans="1:28" x14ac:dyDescent="0.3">
      <c r="A36" s="1" t="s">
        <v>46</v>
      </c>
      <c r="B36" s="1" t="s">
        <v>65</v>
      </c>
      <c r="C36" s="27" t="s">
        <v>144</v>
      </c>
      <c r="D36" s="38">
        <v>10</v>
      </c>
      <c r="E36" s="84"/>
      <c r="F36" s="84"/>
      <c r="G36" s="84"/>
      <c r="H36" s="27"/>
      <c r="I36" s="27"/>
      <c r="J36" s="84"/>
      <c r="K36" s="84"/>
      <c r="L36" s="84"/>
      <c r="M36" s="84"/>
      <c r="N36" s="27">
        <f t="shared" ref="N36:N41" si="5">SUM(L36:M36)</f>
        <v>0</v>
      </c>
      <c r="O36" s="85"/>
      <c r="P36" s="85"/>
      <c r="Q36" s="85"/>
      <c r="R36" s="85"/>
      <c r="S36" s="85"/>
      <c r="T36" s="27">
        <v>7</v>
      </c>
      <c r="U36" s="40" t="str">
        <f t="shared" ref="U36:U44" si="6">IFERROR(((T36+Q36+N36-R36)+(O36*2))/E36,"")</f>
        <v/>
      </c>
      <c r="V36" s="22">
        <v>408</v>
      </c>
      <c r="W36" s="22" t="s">
        <v>76</v>
      </c>
      <c r="X36" s="22" t="s">
        <v>84</v>
      </c>
      <c r="Y36" s="58">
        <v>1410</v>
      </c>
      <c r="Z36" s="41"/>
      <c r="AA36" s="1" t="s">
        <v>140</v>
      </c>
      <c r="AB36" s="28" t="s">
        <v>331</v>
      </c>
    </row>
    <row r="37" spans="1:28" x14ac:dyDescent="0.3">
      <c r="A37" s="1" t="s">
        <v>46</v>
      </c>
      <c r="B37" s="1" t="s">
        <v>65</v>
      </c>
      <c r="C37" s="27" t="s">
        <v>145</v>
      </c>
      <c r="D37" s="38">
        <v>44</v>
      </c>
      <c r="E37" s="84"/>
      <c r="F37" s="84"/>
      <c r="G37" s="84"/>
      <c r="H37" s="27"/>
      <c r="I37" s="27"/>
      <c r="J37" s="84"/>
      <c r="K37" s="84"/>
      <c r="L37" s="84"/>
      <c r="M37" s="84"/>
      <c r="N37" s="27">
        <f t="shared" si="5"/>
        <v>0</v>
      </c>
      <c r="O37" s="85"/>
      <c r="P37" s="85"/>
      <c r="Q37" s="85"/>
      <c r="R37" s="85"/>
      <c r="S37" s="85"/>
      <c r="T37" s="27">
        <v>24</v>
      </c>
      <c r="U37" s="40" t="str">
        <f t="shared" si="6"/>
        <v/>
      </c>
      <c r="V37" s="22">
        <v>408</v>
      </c>
      <c r="W37" s="22" t="s">
        <v>76</v>
      </c>
      <c r="X37" s="22" t="s">
        <v>84</v>
      </c>
      <c r="Y37" s="58">
        <v>1410</v>
      </c>
      <c r="Z37" s="41"/>
      <c r="AA37" s="1" t="s">
        <v>140</v>
      </c>
      <c r="AB37" s="28" t="s">
        <v>331</v>
      </c>
    </row>
    <row r="38" spans="1:28" x14ac:dyDescent="0.3">
      <c r="A38" s="1" t="s">
        <v>46</v>
      </c>
      <c r="B38" s="1" t="s">
        <v>65</v>
      </c>
      <c r="C38" s="27" t="s">
        <v>146</v>
      </c>
      <c r="D38" s="38">
        <v>30</v>
      </c>
      <c r="E38" s="84"/>
      <c r="F38" s="84"/>
      <c r="G38" s="84"/>
      <c r="H38" s="27"/>
      <c r="I38" s="27"/>
      <c r="J38" s="84"/>
      <c r="K38" s="84"/>
      <c r="L38" s="84"/>
      <c r="M38" s="84"/>
      <c r="N38" s="27">
        <f t="shared" si="5"/>
        <v>0</v>
      </c>
      <c r="O38" s="85"/>
      <c r="P38" s="85"/>
      <c r="Q38" s="85"/>
      <c r="R38" s="85"/>
      <c r="S38" s="85"/>
      <c r="T38" s="27">
        <v>17</v>
      </c>
      <c r="U38" s="40" t="str">
        <f t="shared" si="6"/>
        <v/>
      </c>
      <c r="V38" s="22">
        <v>408</v>
      </c>
      <c r="W38" s="22" t="s">
        <v>76</v>
      </c>
      <c r="X38" s="22" t="s">
        <v>84</v>
      </c>
      <c r="Y38" s="58">
        <v>1410</v>
      </c>
      <c r="Z38" s="41"/>
      <c r="AA38" s="1" t="s">
        <v>140</v>
      </c>
      <c r="AB38" s="28" t="s">
        <v>331</v>
      </c>
    </row>
    <row r="39" spans="1:28" x14ac:dyDescent="0.3">
      <c r="A39" s="1" t="s">
        <v>46</v>
      </c>
      <c r="B39" s="1" t="s">
        <v>65</v>
      </c>
      <c r="C39" s="27" t="s">
        <v>147</v>
      </c>
      <c r="D39" s="38">
        <v>11</v>
      </c>
      <c r="E39" s="84"/>
      <c r="F39" s="84"/>
      <c r="G39" s="84"/>
      <c r="H39" s="27"/>
      <c r="I39" s="27"/>
      <c r="J39" s="84"/>
      <c r="K39" s="84"/>
      <c r="L39" s="84"/>
      <c r="M39" s="39">
        <v>5</v>
      </c>
      <c r="N39" s="39">
        <f t="shared" si="5"/>
        <v>5</v>
      </c>
      <c r="O39" s="39">
        <v>5</v>
      </c>
      <c r="P39" s="85"/>
      <c r="Q39" s="85"/>
      <c r="R39" s="85"/>
      <c r="S39" s="85"/>
      <c r="T39" s="27">
        <v>7</v>
      </c>
      <c r="U39" s="40" t="str">
        <f t="shared" si="6"/>
        <v/>
      </c>
      <c r="V39" s="22">
        <v>408</v>
      </c>
      <c r="W39" s="22" t="s">
        <v>76</v>
      </c>
      <c r="X39" s="22" t="s">
        <v>84</v>
      </c>
      <c r="Y39" s="58">
        <v>1410</v>
      </c>
      <c r="Z39" s="41"/>
      <c r="AA39" s="1" t="s">
        <v>140</v>
      </c>
      <c r="AB39" s="28" t="s">
        <v>331</v>
      </c>
    </row>
    <row r="40" spans="1:28" x14ac:dyDescent="0.3">
      <c r="A40" s="1" t="s">
        <v>46</v>
      </c>
      <c r="B40" s="1" t="s">
        <v>65</v>
      </c>
      <c r="C40" s="27" t="s">
        <v>148</v>
      </c>
      <c r="D40" s="38">
        <v>55</v>
      </c>
      <c r="E40" s="84" t="s">
        <v>356</v>
      </c>
      <c r="F40" s="84"/>
      <c r="G40" s="84"/>
      <c r="H40" s="27"/>
      <c r="I40" s="27"/>
      <c r="J40" s="84"/>
      <c r="K40" s="84"/>
      <c r="L40" s="84"/>
      <c r="M40" s="84"/>
      <c r="N40" s="27"/>
      <c r="O40" s="85"/>
      <c r="P40" s="85"/>
      <c r="Q40" s="85"/>
      <c r="R40" s="85"/>
      <c r="S40" s="85"/>
      <c r="T40" s="27"/>
      <c r="U40" s="40" t="str">
        <f t="shared" si="6"/>
        <v/>
      </c>
      <c r="V40" s="22">
        <v>408</v>
      </c>
      <c r="W40" s="22" t="s">
        <v>76</v>
      </c>
      <c r="X40" s="22" t="s">
        <v>84</v>
      </c>
      <c r="Y40" s="58">
        <v>1410</v>
      </c>
      <c r="Z40" s="41"/>
      <c r="AA40" s="1" t="s">
        <v>140</v>
      </c>
      <c r="AB40" s="28" t="s">
        <v>331</v>
      </c>
    </row>
    <row r="41" spans="1:28" x14ac:dyDescent="0.3">
      <c r="A41" s="1" t="s">
        <v>46</v>
      </c>
      <c r="B41" s="1" t="s">
        <v>65</v>
      </c>
      <c r="C41" s="27" t="s">
        <v>149</v>
      </c>
      <c r="D41" s="38">
        <v>31</v>
      </c>
      <c r="E41" s="84"/>
      <c r="F41" s="84"/>
      <c r="G41" s="84"/>
      <c r="H41" s="27"/>
      <c r="I41" s="27"/>
      <c r="J41" s="84"/>
      <c r="K41" s="84"/>
      <c r="L41" s="84"/>
      <c r="M41" s="84"/>
      <c r="N41" s="27">
        <f t="shared" si="5"/>
        <v>0</v>
      </c>
      <c r="O41" s="85"/>
      <c r="P41" s="85"/>
      <c r="Q41" s="85"/>
      <c r="R41" s="85"/>
      <c r="S41" s="85"/>
      <c r="T41" s="27">
        <v>2</v>
      </c>
      <c r="U41" s="40" t="str">
        <f t="shared" si="6"/>
        <v/>
      </c>
      <c r="V41" s="22">
        <v>408</v>
      </c>
      <c r="W41" s="22" t="s">
        <v>76</v>
      </c>
      <c r="X41" s="22" t="s">
        <v>84</v>
      </c>
      <c r="Y41" s="58">
        <v>1410</v>
      </c>
      <c r="Z41" s="41"/>
      <c r="AA41" s="1" t="s">
        <v>140</v>
      </c>
      <c r="AB41" s="28" t="s">
        <v>331</v>
      </c>
    </row>
    <row r="42" spans="1:28" x14ac:dyDescent="0.3">
      <c r="A42" s="1" t="s">
        <v>46</v>
      </c>
      <c r="B42" s="1" t="s">
        <v>65</v>
      </c>
      <c r="C42" s="27" t="s">
        <v>150</v>
      </c>
      <c r="D42" s="38">
        <v>33</v>
      </c>
      <c r="E42" s="84"/>
      <c r="F42" s="84"/>
      <c r="G42" s="84"/>
      <c r="H42" s="27"/>
      <c r="I42" s="27"/>
      <c r="J42" s="84"/>
      <c r="K42" s="84"/>
      <c r="L42" s="84"/>
      <c r="M42" s="84"/>
      <c r="N42" s="27">
        <f>SUM(L42:M42)</f>
        <v>0</v>
      </c>
      <c r="O42" s="85"/>
      <c r="P42" s="85"/>
      <c r="Q42" s="85"/>
      <c r="R42" s="85"/>
      <c r="S42" s="85"/>
      <c r="T42" s="27">
        <v>6</v>
      </c>
      <c r="U42" s="40" t="str">
        <f t="shared" si="6"/>
        <v/>
      </c>
      <c r="V42" s="22">
        <v>408</v>
      </c>
      <c r="W42" s="22" t="s">
        <v>76</v>
      </c>
      <c r="X42" s="22" t="s">
        <v>84</v>
      </c>
      <c r="Y42" s="58">
        <v>1410</v>
      </c>
      <c r="Z42" s="41"/>
      <c r="AA42" s="1" t="s">
        <v>140</v>
      </c>
      <c r="AB42" s="28" t="s">
        <v>331</v>
      </c>
    </row>
    <row r="43" spans="1:28" x14ac:dyDescent="0.3">
      <c r="A43" s="1" t="s">
        <v>46</v>
      </c>
      <c r="B43" s="1" t="s">
        <v>65</v>
      </c>
      <c r="C43" s="27" t="s">
        <v>151</v>
      </c>
      <c r="D43" s="38">
        <v>23</v>
      </c>
      <c r="E43" s="84"/>
      <c r="F43" s="84"/>
      <c r="G43" s="84"/>
      <c r="H43" s="27"/>
      <c r="I43" s="27"/>
      <c r="J43" s="84"/>
      <c r="K43" s="84"/>
      <c r="L43" s="84"/>
      <c r="M43" s="84"/>
      <c r="N43" s="27">
        <f>SUM(L43:M43)</f>
        <v>0</v>
      </c>
      <c r="O43" s="85"/>
      <c r="P43" s="85"/>
      <c r="Q43" s="85"/>
      <c r="R43" s="85"/>
      <c r="S43" s="85"/>
      <c r="T43" s="27">
        <v>10</v>
      </c>
      <c r="U43" s="40" t="str">
        <f t="shared" si="6"/>
        <v/>
      </c>
      <c r="V43" s="22">
        <v>408</v>
      </c>
      <c r="W43" s="22" t="s">
        <v>76</v>
      </c>
      <c r="X43" s="22" t="s">
        <v>84</v>
      </c>
      <c r="Y43" s="58">
        <v>1410</v>
      </c>
      <c r="Z43" s="41"/>
      <c r="AA43" s="1" t="s">
        <v>140</v>
      </c>
      <c r="AB43" s="28" t="s">
        <v>331</v>
      </c>
    </row>
    <row r="44" spans="1:28" x14ac:dyDescent="0.3">
      <c r="A44" s="1" t="s">
        <v>46</v>
      </c>
      <c r="B44" s="1" t="s">
        <v>65</v>
      </c>
      <c r="C44" s="27" t="s">
        <v>152</v>
      </c>
      <c r="D44" s="38">
        <v>22</v>
      </c>
      <c r="E44" s="84"/>
      <c r="F44" s="84"/>
      <c r="G44" s="84"/>
      <c r="H44" s="27"/>
      <c r="I44" s="27"/>
      <c r="J44" s="84"/>
      <c r="K44" s="84"/>
      <c r="L44" s="84"/>
      <c r="M44" s="84"/>
      <c r="N44" s="27">
        <f>SUM(L44:M44)</f>
        <v>0</v>
      </c>
      <c r="O44" s="85"/>
      <c r="P44" s="85"/>
      <c r="Q44" s="85"/>
      <c r="R44" s="85"/>
      <c r="S44" s="85"/>
      <c r="T44" s="27">
        <v>6</v>
      </c>
      <c r="U44" s="40" t="str">
        <f t="shared" si="6"/>
        <v/>
      </c>
      <c r="V44" s="22">
        <v>408</v>
      </c>
      <c r="W44" s="22" t="s">
        <v>76</v>
      </c>
      <c r="X44" s="22" t="s">
        <v>84</v>
      </c>
      <c r="Y44" s="58">
        <v>1410</v>
      </c>
      <c r="Z44" s="41"/>
      <c r="AA44" s="1" t="s">
        <v>140</v>
      </c>
      <c r="AB44" s="28" t="s">
        <v>331</v>
      </c>
    </row>
    <row r="45" spans="1:28" x14ac:dyDescent="0.3">
      <c r="A45" s="1" t="s">
        <v>46</v>
      </c>
      <c r="B45" s="1" t="s">
        <v>65</v>
      </c>
      <c r="C45" s="55" t="s">
        <v>332</v>
      </c>
      <c r="D45" s="38"/>
      <c r="E45" s="55">
        <v>240</v>
      </c>
      <c r="F45" s="55">
        <v>32</v>
      </c>
      <c r="G45" s="55"/>
      <c r="H45" s="55"/>
      <c r="I45" s="55"/>
      <c r="J45" s="55">
        <v>29</v>
      </c>
      <c r="K45" s="55">
        <v>34</v>
      </c>
      <c r="L45" s="55"/>
      <c r="M45" s="55"/>
      <c r="N45" s="55">
        <f>SUM(L45:M45)</f>
        <v>0</v>
      </c>
      <c r="O45" s="55"/>
      <c r="P45" s="55">
        <v>22</v>
      </c>
      <c r="Q45" s="55"/>
      <c r="R45" s="55"/>
      <c r="S45" s="55"/>
      <c r="T45" s="55"/>
      <c r="U45" s="40"/>
      <c r="V45" s="22">
        <v>408</v>
      </c>
      <c r="W45" s="22" t="s">
        <v>76</v>
      </c>
      <c r="X45" s="22" t="s">
        <v>84</v>
      </c>
      <c r="Y45" s="58">
        <v>1410</v>
      </c>
      <c r="Z45" s="41"/>
      <c r="AA45" s="1" t="s">
        <v>140</v>
      </c>
      <c r="AB45" s="28" t="s">
        <v>331</v>
      </c>
    </row>
    <row r="46" spans="1:28" x14ac:dyDescent="0.3">
      <c r="A46" s="43" t="s">
        <v>46</v>
      </c>
      <c r="B46" s="43" t="s">
        <v>65</v>
      </c>
      <c r="C46" s="44" t="s">
        <v>40</v>
      </c>
      <c r="D46" s="43"/>
      <c r="E46" s="44">
        <f>SUM(E35:E45)</f>
        <v>240</v>
      </c>
      <c r="F46" s="44">
        <f t="shared" ref="F46:S46" si="7">SUM(F35:F45)</f>
        <v>32</v>
      </c>
      <c r="G46" s="44">
        <f t="shared" si="7"/>
        <v>0</v>
      </c>
      <c r="H46" s="44">
        <f t="shared" si="7"/>
        <v>0</v>
      </c>
      <c r="I46" s="44">
        <f t="shared" si="7"/>
        <v>0</v>
      </c>
      <c r="J46" s="44">
        <f t="shared" si="7"/>
        <v>29</v>
      </c>
      <c r="K46" s="44">
        <f t="shared" si="7"/>
        <v>34</v>
      </c>
      <c r="L46" s="44">
        <f t="shared" si="7"/>
        <v>0</v>
      </c>
      <c r="M46" s="44">
        <f t="shared" si="7"/>
        <v>5</v>
      </c>
      <c r="N46" s="44">
        <f t="shared" si="7"/>
        <v>5</v>
      </c>
      <c r="O46" s="44">
        <f t="shared" si="7"/>
        <v>5</v>
      </c>
      <c r="P46" s="44">
        <f t="shared" si="7"/>
        <v>22</v>
      </c>
      <c r="Q46" s="44">
        <f t="shared" si="7"/>
        <v>0</v>
      </c>
      <c r="R46" s="44">
        <f t="shared" si="7"/>
        <v>0</v>
      </c>
      <c r="S46" s="44">
        <f t="shared" si="7"/>
        <v>0</v>
      </c>
      <c r="T46" s="44">
        <f t="shared" ref="T46" si="8">SUM(T35:T44)</f>
        <v>93</v>
      </c>
      <c r="U46" s="45">
        <f>((T46+Q46+N46-R46)+(O46*2))/E46</f>
        <v>0.45</v>
      </c>
      <c r="V46" s="46">
        <v>408</v>
      </c>
      <c r="W46" s="46" t="s">
        <v>76</v>
      </c>
      <c r="X46" s="46" t="s">
        <v>84</v>
      </c>
      <c r="Y46" s="59">
        <v>1410</v>
      </c>
      <c r="Z46" s="47"/>
      <c r="AA46" s="43" t="s">
        <v>140</v>
      </c>
      <c r="AB46" s="68" t="s">
        <v>331</v>
      </c>
    </row>
    <row r="47" spans="1:28" x14ac:dyDescent="0.3">
      <c r="A47" s="1"/>
      <c r="B47" s="1"/>
      <c r="C47" s="1"/>
      <c r="D47" s="1"/>
      <c r="F47" s="48" t="s">
        <v>41</v>
      </c>
      <c r="G47" s="49" t="e">
        <f>F46/G46</f>
        <v>#DIV/0!</v>
      </c>
      <c r="H47" s="27"/>
      <c r="I47" s="1"/>
      <c r="J47" s="48" t="s">
        <v>42</v>
      </c>
      <c r="K47" s="50">
        <f>J46/K46</f>
        <v>0.8529411764705882</v>
      </c>
      <c r="L47" s="1"/>
      <c r="M47" s="39" t="s">
        <v>43</v>
      </c>
      <c r="N47" s="51">
        <v>3</v>
      </c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</sheetData>
  <sheetProtection sheet="1" objects="1" scenarios="1"/>
  <sortState xmlns:xlrd2="http://schemas.microsoft.com/office/spreadsheetml/2017/richdata2" ref="A13:AB21">
    <sortCondition ref="C13:C21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14402-3AA1-4019-B457-C664D5C684C3}">
  <sheetPr>
    <tabColor rgb="FF92D050"/>
  </sheetPr>
  <dimension ref="A1:AB52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399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29604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133</v>
      </c>
      <c r="D4" s="7" t="s">
        <v>5</v>
      </c>
      <c r="E4" s="8"/>
      <c r="F4" s="5"/>
      <c r="G4" s="1"/>
      <c r="J4" s="15" t="s">
        <v>137</v>
      </c>
      <c r="K4" s="16" t="str">
        <f>+C11</f>
        <v>St. Louis Streak</v>
      </c>
      <c r="L4" s="17"/>
      <c r="M4" s="18"/>
      <c r="N4" s="19">
        <v>18</v>
      </c>
      <c r="O4" s="19">
        <v>22</v>
      </c>
      <c r="P4" s="19">
        <v>20</v>
      </c>
      <c r="Q4" s="19">
        <v>29</v>
      </c>
      <c r="R4" s="20"/>
      <c r="S4" s="21">
        <f>SUM(N4:R4)</f>
        <v>89</v>
      </c>
      <c r="T4" s="22">
        <v>411</v>
      </c>
    </row>
    <row r="5" spans="1:28" x14ac:dyDescent="0.3">
      <c r="B5" s="1"/>
      <c r="C5" s="6" t="s">
        <v>134</v>
      </c>
      <c r="D5" s="7" t="s">
        <v>6</v>
      </c>
      <c r="E5" s="1"/>
      <c r="F5" s="1"/>
      <c r="G5" s="1"/>
      <c r="J5" s="15" t="s">
        <v>138</v>
      </c>
      <c r="K5" s="16" t="str">
        <f>+C33</f>
        <v>New Orleans Pride</v>
      </c>
      <c r="L5" s="17"/>
      <c r="M5" s="18"/>
      <c r="N5" s="19">
        <v>28</v>
      </c>
      <c r="O5" s="19">
        <v>23</v>
      </c>
      <c r="P5" s="19">
        <v>25</v>
      </c>
      <c r="Q5" s="19">
        <v>18</v>
      </c>
      <c r="R5" s="20"/>
      <c r="S5" s="21">
        <f>SUM(N5:R5)</f>
        <v>94</v>
      </c>
      <c r="T5" s="22">
        <v>411</v>
      </c>
      <c r="U5" s="1"/>
      <c r="V5" s="1"/>
      <c r="W5" s="1"/>
    </row>
    <row r="6" spans="1:28" x14ac:dyDescent="0.3">
      <c r="C6" s="23">
        <v>757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135</v>
      </c>
      <c r="D7" s="7" t="s">
        <v>8</v>
      </c>
      <c r="G7" s="1"/>
      <c r="S7" s="1"/>
      <c r="T7" s="25" t="s">
        <v>9</v>
      </c>
      <c r="U7" s="1"/>
      <c r="V7" s="26">
        <v>411</v>
      </c>
      <c r="W7" s="1"/>
    </row>
    <row r="8" spans="1:28" x14ac:dyDescent="0.3">
      <c r="B8" s="1"/>
      <c r="C8" s="24" t="s">
        <v>136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8.819444444444445E-2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  <c r="AB9" s="67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7"/>
    </row>
    <row r="11" spans="1:28" x14ac:dyDescent="0.3">
      <c r="B11" s="1"/>
      <c r="C11" s="32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14</v>
      </c>
      <c r="AB11" s="67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65</v>
      </c>
      <c r="B13" s="1" t="s">
        <v>46</v>
      </c>
      <c r="C13" s="27" t="s">
        <v>56</v>
      </c>
      <c r="D13" s="38">
        <v>20</v>
      </c>
      <c r="E13" s="27">
        <v>33</v>
      </c>
      <c r="F13" s="27">
        <v>7</v>
      </c>
      <c r="G13" s="27">
        <v>19</v>
      </c>
      <c r="H13" s="27">
        <v>0</v>
      </c>
      <c r="I13" s="27">
        <v>1</v>
      </c>
      <c r="J13" s="27">
        <v>6</v>
      </c>
      <c r="K13" s="27">
        <v>8</v>
      </c>
      <c r="L13" s="27">
        <v>4</v>
      </c>
      <c r="M13" s="27">
        <v>3</v>
      </c>
      <c r="N13" s="27">
        <f t="shared" ref="N13:N21" si="0">SUM(L13:M13)</f>
        <v>7</v>
      </c>
      <c r="O13" s="27">
        <v>1</v>
      </c>
      <c r="P13" s="39">
        <v>5</v>
      </c>
      <c r="Q13" s="27">
        <v>4</v>
      </c>
      <c r="R13" s="27">
        <v>2</v>
      </c>
      <c r="S13" s="27">
        <v>0</v>
      </c>
      <c r="T13" s="27">
        <f t="shared" ref="T13:T21" si="1">(H13*3)+((F13-H13)*2)+J13</f>
        <v>20</v>
      </c>
      <c r="U13" s="40">
        <f t="shared" ref="U13:U21" si="2">IFERROR(((T13+Q13+N13-R13)+(O13*2))/E13,"")</f>
        <v>0.93939393939393945</v>
      </c>
      <c r="V13" s="22">
        <v>411</v>
      </c>
      <c r="W13" s="22" t="s">
        <v>76</v>
      </c>
      <c r="X13" s="22" t="s">
        <v>77</v>
      </c>
      <c r="Y13" s="58">
        <v>757</v>
      </c>
      <c r="Z13" s="41"/>
      <c r="AA13" s="1" t="s">
        <v>78</v>
      </c>
      <c r="AB13" s="28" t="s">
        <v>139</v>
      </c>
    </row>
    <row r="14" spans="1:28" x14ac:dyDescent="0.3">
      <c r="A14" s="1" t="s">
        <v>65</v>
      </c>
      <c r="B14" s="1" t="s">
        <v>46</v>
      </c>
      <c r="C14" s="27" t="s">
        <v>47</v>
      </c>
      <c r="D14" s="38">
        <v>7</v>
      </c>
      <c r="E14" s="27">
        <v>7</v>
      </c>
      <c r="F14" s="27">
        <v>0</v>
      </c>
      <c r="G14" s="27">
        <v>1</v>
      </c>
      <c r="H14" s="27"/>
      <c r="I14" s="27"/>
      <c r="J14" s="27">
        <v>0</v>
      </c>
      <c r="K14" s="27">
        <v>0</v>
      </c>
      <c r="L14" s="27">
        <v>0</v>
      </c>
      <c r="M14" s="27">
        <v>0</v>
      </c>
      <c r="N14" s="27">
        <f t="shared" si="0"/>
        <v>0</v>
      </c>
      <c r="O14" s="39">
        <v>0</v>
      </c>
      <c r="P14" s="39">
        <v>1</v>
      </c>
      <c r="Q14" s="39">
        <v>0</v>
      </c>
      <c r="R14" s="39">
        <v>1</v>
      </c>
      <c r="S14" s="39">
        <v>0</v>
      </c>
      <c r="T14" s="39">
        <f t="shared" si="1"/>
        <v>0</v>
      </c>
      <c r="U14" s="92">
        <f t="shared" si="2"/>
        <v>-0.14285714285714285</v>
      </c>
      <c r="V14" s="22">
        <v>411</v>
      </c>
      <c r="W14" s="22" t="s">
        <v>76</v>
      </c>
      <c r="X14" s="22" t="s">
        <v>77</v>
      </c>
      <c r="Y14" s="58">
        <v>757</v>
      </c>
      <c r="Z14" s="41"/>
      <c r="AA14" s="1" t="s">
        <v>78</v>
      </c>
      <c r="AB14" s="28" t="s">
        <v>139</v>
      </c>
    </row>
    <row r="15" spans="1:28" x14ac:dyDescent="0.3">
      <c r="A15" s="1" t="s">
        <v>65</v>
      </c>
      <c r="B15" s="1" t="s">
        <v>46</v>
      </c>
      <c r="C15" s="27" t="s">
        <v>142</v>
      </c>
      <c r="D15" s="38">
        <v>6</v>
      </c>
      <c r="E15" s="27" t="s">
        <v>434</v>
      </c>
      <c r="F15" s="27"/>
      <c r="G15" s="27"/>
      <c r="H15" s="27"/>
      <c r="I15" s="27"/>
      <c r="J15" s="27"/>
      <c r="K15" s="27"/>
      <c r="L15" s="27"/>
      <c r="M15" s="27"/>
      <c r="N15" s="27"/>
      <c r="O15" s="39"/>
      <c r="P15" s="39"/>
      <c r="Q15" s="39"/>
      <c r="R15" s="39"/>
      <c r="S15" s="39"/>
      <c r="T15" s="39"/>
      <c r="U15" s="40" t="str">
        <f t="shared" si="2"/>
        <v/>
      </c>
      <c r="V15" s="22">
        <v>411</v>
      </c>
      <c r="W15" s="22" t="s">
        <v>76</v>
      </c>
      <c r="X15" s="22" t="s">
        <v>77</v>
      </c>
      <c r="Y15" s="58">
        <v>757</v>
      </c>
      <c r="Z15" s="41"/>
      <c r="AA15" s="1" t="s">
        <v>78</v>
      </c>
      <c r="AB15" s="28" t="s">
        <v>139</v>
      </c>
    </row>
    <row r="16" spans="1:28" x14ac:dyDescent="0.3">
      <c r="A16" s="1" t="s">
        <v>65</v>
      </c>
      <c r="B16" s="1" t="s">
        <v>46</v>
      </c>
      <c r="C16" s="27" t="s">
        <v>48</v>
      </c>
      <c r="D16" s="38">
        <v>50</v>
      </c>
      <c r="E16" s="27">
        <v>43</v>
      </c>
      <c r="F16" s="27">
        <v>10</v>
      </c>
      <c r="G16" s="27">
        <v>17</v>
      </c>
      <c r="H16" s="27"/>
      <c r="I16" s="27"/>
      <c r="J16" s="27">
        <v>4</v>
      </c>
      <c r="K16" s="27">
        <v>5</v>
      </c>
      <c r="L16" s="27">
        <v>8</v>
      </c>
      <c r="M16" s="27">
        <v>6</v>
      </c>
      <c r="N16" s="27">
        <f t="shared" si="0"/>
        <v>14</v>
      </c>
      <c r="O16" s="39">
        <v>1</v>
      </c>
      <c r="P16" s="39">
        <v>4</v>
      </c>
      <c r="Q16" s="39">
        <v>1</v>
      </c>
      <c r="R16" s="39">
        <v>9</v>
      </c>
      <c r="S16" s="39">
        <v>0</v>
      </c>
      <c r="T16" s="39">
        <f t="shared" si="1"/>
        <v>24</v>
      </c>
      <c r="U16" s="40">
        <f t="shared" si="2"/>
        <v>0.7441860465116279</v>
      </c>
      <c r="V16" s="22">
        <v>411</v>
      </c>
      <c r="W16" s="22" t="s">
        <v>76</v>
      </c>
      <c r="X16" s="22" t="s">
        <v>77</v>
      </c>
      <c r="Y16" s="58">
        <v>757</v>
      </c>
      <c r="Z16" s="41"/>
      <c r="AA16" s="1" t="s">
        <v>78</v>
      </c>
      <c r="AB16" s="28" t="s">
        <v>139</v>
      </c>
    </row>
    <row r="17" spans="1:28" x14ac:dyDescent="0.3">
      <c r="A17" s="1" t="s">
        <v>65</v>
      </c>
      <c r="B17" s="1" t="s">
        <v>46</v>
      </c>
      <c r="C17" s="27" t="s">
        <v>49</v>
      </c>
      <c r="D17" s="38">
        <v>1</v>
      </c>
      <c r="E17" s="27">
        <v>47</v>
      </c>
      <c r="F17" s="27">
        <v>3</v>
      </c>
      <c r="G17" s="27">
        <v>13</v>
      </c>
      <c r="H17" s="27"/>
      <c r="I17" s="27"/>
      <c r="J17" s="27">
        <v>7</v>
      </c>
      <c r="K17" s="27">
        <v>7</v>
      </c>
      <c r="L17" s="27">
        <v>1</v>
      </c>
      <c r="M17" s="27">
        <v>3</v>
      </c>
      <c r="N17" s="27">
        <f t="shared" si="0"/>
        <v>4</v>
      </c>
      <c r="O17" s="39">
        <v>6</v>
      </c>
      <c r="P17" s="39">
        <v>3</v>
      </c>
      <c r="Q17" s="39">
        <v>2</v>
      </c>
      <c r="R17" s="39">
        <v>5</v>
      </c>
      <c r="S17" s="39">
        <v>0</v>
      </c>
      <c r="T17" s="39">
        <f t="shared" si="1"/>
        <v>13</v>
      </c>
      <c r="U17" s="40">
        <f t="shared" si="2"/>
        <v>0.55319148936170215</v>
      </c>
      <c r="V17" s="22">
        <v>411</v>
      </c>
      <c r="W17" s="22" t="s">
        <v>76</v>
      </c>
      <c r="X17" s="22" t="s">
        <v>77</v>
      </c>
      <c r="Y17" s="58">
        <v>757</v>
      </c>
      <c r="Z17" s="41"/>
      <c r="AA17" s="1" t="s">
        <v>78</v>
      </c>
      <c r="AB17" s="28" t="s">
        <v>139</v>
      </c>
    </row>
    <row r="18" spans="1:28" x14ac:dyDescent="0.3">
      <c r="A18" s="1" t="s">
        <v>65</v>
      </c>
      <c r="B18" s="1" t="s">
        <v>46</v>
      </c>
      <c r="C18" s="27" t="s">
        <v>50</v>
      </c>
      <c r="D18" s="38">
        <v>12</v>
      </c>
      <c r="E18" s="27">
        <v>29</v>
      </c>
      <c r="F18" s="27">
        <v>5</v>
      </c>
      <c r="G18" s="27">
        <v>14</v>
      </c>
      <c r="H18" s="27"/>
      <c r="I18" s="27"/>
      <c r="J18" s="27">
        <v>5</v>
      </c>
      <c r="K18" s="27">
        <v>6</v>
      </c>
      <c r="L18" s="27">
        <v>4</v>
      </c>
      <c r="M18" s="27">
        <v>1</v>
      </c>
      <c r="N18" s="27">
        <f t="shared" si="0"/>
        <v>5</v>
      </c>
      <c r="O18" s="39">
        <v>1</v>
      </c>
      <c r="P18" s="55">
        <v>6</v>
      </c>
      <c r="Q18" s="39">
        <v>0</v>
      </c>
      <c r="R18" s="39">
        <v>3</v>
      </c>
      <c r="S18" s="39">
        <v>0</v>
      </c>
      <c r="T18" s="39">
        <f t="shared" si="1"/>
        <v>15</v>
      </c>
      <c r="U18" s="40">
        <f t="shared" si="2"/>
        <v>0.65517241379310343</v>
      </c>
      <c r="V18" s="22">
        <v>411</v>
      </c>
      <c r="W18" s="22" t="s">
        <v>76</v>
      </c>
      <c r="X18" s="22" t="s">
        <v>77</v>
      </c>
      <c r="Y18" s="58">
        <v>757</v>
      </c>
      <c r="Z18" s="41"/>
      <c r="AA18" s="1" t="s">
        <v>78</v>
      </c>
      <c r="AB18" s="28" t="s">
        <v>139</v>
      </c>
    </row>
    <row r="19" spans="1:28" x14ac:dyDescent="0.3">
      <c r="A19" s="1" t="s">
        <v>65</v>
      </c>
      <c r="B19" s="1" t="s">
        <v>46</v>
      </c>
      <c r="C19" s="27" t="s">
        <v>54</v>
      </c>
      <c r="D19" s="38">
        <v>11</v>
      </c>
      <c r="E19" s="27">
        <v>28</v>
      </c>
      <c r="F19" s="27">
        <v>3</v>
      </c>
      <c r="G19" s="27">
        <v>10</v>
      </c>
      <c r="H19" s="27"/>
      <c r="I19" s="27"/>
      <c r="J19" s="27">
        <v>3</v>
      </c>
      <c r="K19" s="27">
        <v>5</v>
      </c>
      <c r="L19" s="27">
        <v>1</v>
      </c>
      <c r="M19" s="27">
        <v>1</v>
      </c>
      <c r="N19" s="27">
        <f t="shared" si="0"/>
        <v>2</v>
      </c>
      <c r="O19" s="39">
        <v>1</v>
      </c>
      <c r="P19" s="39">
        <v>4</v>
      </c>
      <c r="Q19" s="39">
        <v>0</v>
      </c>
      <c r="R19" s="39">
        <v>1</v>
      </c>
      <c r="S19" s="39">
        <v>0</v>
      </c>
      <c r="T19" s="39">
        <f t="shared" si="1"/>
        <v>9</v>
      </c>
      <c r="U19" s="40">
        <f t="shared" si="2"/>
        <v>0.42857142857142855</v>
      </c>
      <c r="V19" s="22">
        <v>411</v>
      </c>
      <c r="W19" s="22" t="s">
        <v>76</v>
      </c>
      <c r="X19" s="22" t="s">
        <v>77</v>
      </c>
      <c r="Y19" s="58">
        <v>757</v>
      </c>
      <c r="Z19" s="41"/>
      <c r="AA19" s="1" t="s">
        <v>78</v>
      </c>
      <c r="AB19" s="28" t="s">
        <v>139</v>
      </c>
    </row>
    <row r="20" spans="1:28" x14ac:dyDescent="0.3">
      <c r="A20" s="1" t="s">
        <v>65</v>
      </c>
      <c r="B20" s="1" t="s">
        <v>46</v>
      </c>
      <c r="C20" s="27" t="s">
        <v>51</v>
      </c>
      <c r="D20" s="38">
        <v>44</v>
      </c>
      <c r="E20" s="27">
        <v>34</v>
      </c>
      <c r="F20" s="27">
        <v>1</v>
      </c>
      <c r="G20" s="27">
        <v>9</v>
      </c>
      <c r="H20" s="27"/>
      <c r="I20" s="27"/>
      <c r="J20" s="27">
        <v>0</v>
      </c>
      <c r="K20" s="27">
        <v>0</v>
      </c>
      <c r="L20" s="27">
        <v>1</v>
      </c>
      <c r="M20" s="27">
        <v>9</v>
      </c>
      <c r="N20" s="27">
        <f t="shared" si="0"/>
        <v>10</v>
      </c>
      <c r="O20" s="39">
        <v>1</v>
      </c>
      <c r="P20" s="39">
        <v>5</v>
      </c>
      <c r="Q20" s="39">
        <v>0</v>
      </c>
      <c r="R20" s="39">
        <v>2</v>
      </c>
      <c r="S20" s="39">
        <v>1</v>
      </c>
      <c r="T20" s="39">
        <f t="shared" si="1"/>
        <v>2</v>
      </c>
      <c r="U20" s="40">
        <f t="shared" si="2"/>
        <v>0.35294117647058826</v>
      </c>
      <c r="V20" s="22">
        <v>411</v>
      </c>
      <c r="W20" s="22" t="s">
        <v>76</v>
      </c>
      <c r="X20" s="22" t="s">
        <v>77</v>
      </c>
      <c r="Y20" s="58">
        <v>757</v>
      </c>
      <c r="Z20" s="41"/>
      <c r="AA20" s="1" t="s">
        <v>78</v>
      </c>
      <c r="AB20" s="28" t="s">
        <v>139</v>
      </c>
    </row>
    <row r="21" spans="1:28" x14ac:dyDescent="0.3">
      <c r="A21" s="1" t="s">
        <v>65</v>
      </c>
      <c r="B21" s="1" t="s">
        <v>46</v>
      </c>
      <c r="C21" s="27" t="s">
        <v>52</v>
      </c>
      <c r="D21" s="38">
        <v>10</v>
      </c>
      <c r="E21" s="27">
        <v>19</v>
      </c>
      <c r="F21" s="27">
        <v>1</v>
      </c>
      <c r="G21" s="27">
        <v>4</v>
      </c>
      <c r="H21" s="27"/>
      <c r="I21" s="27"/>
      <c r="J21" s="27">
        <v>4</v>
      </c>
      <c r="K21" s="27">
        <v>4</v>
      </c>
      <c r="L21" s="27">
        <v>1</v>
      </c>
      <c r="M21" s="27">
        <v>2</v>
      </c>
      <c r="N21" s="27">
        <f t="shared" si="0"/>
        <v>3</v>
      </c>
      <c r="O21" s="39">
        <v>0</v>
      </c>
      <c r="P21" s="39">
        <v>3</v>
      </c>
      <c r="Q21" s="39">
        <v>0</v>
      </c>
      <c r="R21" s="39">
        <v>1</v>
      </c>
      <c r="S21" s="39">
        <v>0</v>
      </c>
      <c r="T21" s="39">
        <f t="shared" si="1"/>
        <v>6</v>
      </c>
      <c r="U21" s="40">
        <f t="shared" si="2"/>
        <v>0.42105263157894735</v>
      </c>
      <c r="V21" s="22">
        <v>411</v>
      </c>
      <c r="W21" s="22" t="s">
        <v>76</v>
      </c>
      <c r="X21" s="22" t="s">
        <v>77</v>
      </c>
      <c r="Y21" s="58">
        <v>757</v>
      </c>
      <c r="Z21" s="41"/>
      <c r="AA21" s="1" t="s">
        <v>78</v>
      </c>
      <c r="AB21" s="28" t="s">
        <v>139</v>
      </c>
    </row>
    <row r="22" spans="1:28" x14ac:dyDescent="0.3">
      <c r="A22" s="43" t="s">
        <v>65</v>
      </c>
      <c r="B22" s="43" t="s">
        <v>46</v>
      </c>
      <c r="C22" s="44" t="s">
        <v>40</v>
      </c>
      <c r="D22" s="43"/>
      <c r="E22" s="44">
        <f t="shared" ref="E22:T22" si="3">SUM(E13:E21)</f>
        <v>240</v>
      </c>
      <c r="F22" s="44">
        <f t="shared" si="3"/>
        <v>30</v>
      </c>
      <c r="G22" s="44">
        <f t="shared" si="3"/>
        <v>87</v>
      </c>
      <c r="H22" s="44">
        <f t="shared" si="3"/>
        <v>0</v>
      </c>
      <c r="I22" s="44">
        <f t="shared" si="3"/>
        <v>1</v>
      </c>
      <c r="J22" s="44">
        <f t="shared" si="3"/>
        <v>29</v>
      </c>
      <c r="K22" s="44">
        <f t="shared" si="3"/>
        <v>35</v>
      </c>
      <c r="L22" s="44">
        <f t="shared" si="3"/>
        <v>20</v>
      </c>
      <c r="M22" s="44">
        <f t="shared" si="3"/>
        <v>25</v>
      </c>
      <c r="N22" s="44">
        <f t="shared" si="3"/>
        <v>45</v>
      </c>
      <c r="O22" s="44">
        <f t="shared" si="3"/>
        <v>11</v>
      </c>
      <c r="P22" s="44">
        <f t="shared" si="3"/>
        <v>31</v>
      </c>
      <c r="Q22" s="44">
        <f t="shared" si="3"/>
        <v>7</v>
      </c>
      <c r="R22" s="44">
        <f t="shared" si="3"/>
        <v>24</v>
      </c>
      <c r="S22" s="44">
        <f t="shared" si="3"/>
        <v>1</v>
      </c>
      <c r="T22" s="44">
        <f t="shared" si="3"/>
        <v>89</v>
      </c>
      <c r="U22" s="45">
        <f>((T22+Q22+N22-R22)+(O22*2))/E22</f>
        <v>0.57916666666666672</v>
      </c>
      <c r="V22" s="46">
        <v>411</v>
      </c>
      <c r="W22" s="46" t="s">
        <v>76</v>
      </c>
      <c r="X22" s="46" t="s">
        <v>77</v>
      </c>
      <c r="Y22" s="59">
        <v>757</v>
      </c>
      <c r="Z22" s="47"/>
      <c r="AA22" s="43" t="s">
        <v>78</v>
      </c>
      <c r="AB22" s="68" t="s">
        <v>139</v>
      </c>
    </row>
    <row r="23" spans="1:28" x14ac:dyDescent="0.3">
      <c r="A23" s="1"/>
      <c r="B23" s="1"/>
      <c r="C23" s="1"/>
      <c r="D23" s="1"/>
      <c r="F23" s="48" t="s">
        <v>41</v>
      </c>
      <c r="G23" s="49">
        <f>F22/G22</f>
        <v>0.34482758620689657</v>
      </c>
      <c r="H23" s="27"/>
      <c r="I23" s="1"/>
      <c r="J23" s="48" t="s">
        <v>42</v>
      </c>
      <c r="K23" s="50">
        <f>J22/K22</f>
        <v>0.82857142857142863</v>
      </c>
      <c r="L23" s="1"/>
      <c r="M23" s="39" t="s">
        <v>43</v>
      </c>
      <c r="N23" s="51">
        <v>8</v>
      </c>
      <c r="P23" s="1"/>
      <c r="Q23" s="1"/>
      <c r="R23" s="1"/>
      <c r="S23" s="1"/>
      <c r="T23" s="1"/>
      <c r="U23" s="1"/>
      <c r="V23" s="22"/>
      <c r="W23" s="22"/>
      <c r="X23" s="22"/>
      <c r="Y23" s="52"/>
      <c r="Z23" s="41"/>
      <c r="AA23" s="1"/>
      <c r="AB23" s="28"/>
    </row>
    <row r="24" spans="1:28" x14ac:dyDescent="0.3">
      <c r="A24" s="1"/>
      <c r="B24" s="1"/>
      <c r="C24" s="5" t="s">
        <v>44</v>
      </c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66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15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65</v>
      </c>
      <c r="C35" s="27" t="s">
        <v>143</v>
      </c>
      <c r="D35" s="38">
        <v>32</v>
      </c>
      <c r="E35" s="27">
        <v>21</v>
      </c>
      <c r="F35" s="27">
        <v>3</v>
      </c>
      <c r="G35" s="27">
        <v>5</v>
      </c>
      <c r="H35" s="27"/>
      <c r="I35" s="27"/>
      <c r="J35" s="27">
        <v>2</v>
      </c>
      <c r="K35" s="27">
        <v>2</v>
      </c>
      <c r="L35" s="27">
        <v>2</v>
      </c>
      <c r="M35" s="27">
        <v>6</v>
      </c>
      <c r="N35" s="27">
        <f>SUM(L35:M35)</f>
        <v>8</v>
      </c>
      <c r="O35" s="27">
        <v>0</v>
      </c>
      <c r="P35" s="39">
        <v>2</v>
      </c>
      <c r="Q35" s="27">
        <v>0</v>
      </c>
      <c r="R35" s="27">
        <v>2</v>
      </c>
      <c r="S35" s="27">
        <v>1</v>
      </c>
      <c r="T35" s="27">
        <f>+(F35*2)+J35</f>
        <v>8</v>
      </c>
      <c r="U35" s="40">
        <f>IFERROR(((T35+Q35+N35-R35)+(O35*2))/E35,"")</f>
        <v>0.66666666666666663</v>
      </c>
      <c r="V35" s="22">
        <v>411</v>
      </c>
      <c r="W35" s="22" t="s">
        <v>83</v>
      </c>
      <c r="X35" s="22" t="s">
        <v>84</v>
      </c>
      <c r="Y35" s="58">
        <v>757</v>
      </c>
      <c r="Z35" s="41"/>
      <c r="AA35" s="1" t="s">
        <v>140</v>
      </c>
      <c r="AB35" s="28" t="s">
        <v>141</v>
      </c>
    </row>
    <row r="36" spans="1:28" x14ac:dyDescent="0.3">
      <c r="A36" s="1" t="s">
        <v>46</v>
      </c>
      <c r="B36" s="1" t="s">
        <v>65</v>
      </c>
      <c r="C36" s="27" t="s">
        <v>144</v>
      </c>
      <c r="D36" s="38">
        <v>10</v>
      </c>
      <c r="E36" s="27">
        <v>44</v>
      </c>
      <c r="F36" s="27">
        <v>4</v>
      </c>
      <c r="G36" s="27">
        <v>7</v>
      </c>
      <c r="H36" s="27"/>
      <c r="I36" s="27"/>
      <c r="J36" s="27">
        <v>4</v>
      </c>
      <c r="K36" s="27">
        <v>6</v>
      </c>
      <c r="L36" s="27">
        <v>1</v>
      </c>
      <c r="M36" s="27">
        <v>4</v>
      </c>
      <c r="N36" s="27">
        <f t="shared" ref="N36:N41" si="4">SUM(L36:M36)</f>
        <v>5</v>
      </c>
      <c r="O36" s="39">
        <v>7</v>
      </c>
      <c r="P36" s="39">
        <v>5</v>
      </c>
      <c r="Q36" s="39">
        <v>1</v>
      </c>
      <c r="R36" s="39">
        <v>6</v>
      </c>
      <c r="S36" s="39">
        <v>0</v>
      </c>
      <c r="T36" s="27">
        <f t="shared" ref="T36:T44" si="5">+(F36*2)+J36</f>
        <v>12</v>
      </c>
      <c r="U36" s="40">
        <f t="shared" ref="U36:U44" si="6">IFERROR(((T36+Q36+N36-R36)+(O36*2))/E36,"")</f>
        <v>0.59090909090909094</v>
      </c>
      <c r="V36" s="22">
        <v>411</v>
      </c>
      <c r="W36" s="22" t="s">
        <v>83</v>
      </c>
      <c r="X36" s="22" t="s">
        <v>84</v>
      </c>
      <c r="Y36" s="58">
        <v>757</v>
      </c>
      <c r="Z36" s="41"/>
      <c r="AA36" s="1" t="s">
        <v>140</v>
      </c>
      <c r="AB36" s="28" t="s">
        <v>141</v>
      </c>
    </row>
    <row r="37" spans="1:28" x14ac:dyDescent="0.3">
      <c r="A37" s="1" t="s">
        <v>46</v>
      </c>
      <c r="B37" s="1" t="s">
        <v>65</v>
      </c>
      <c r="C37" s="27" t="s">
        <v>145</v>
      </c>
      <c r="D37" s="38">
        <v>44</v>
      </c>
      <c r="E37" s="27">
        <v>31</v>
      </c>
      <c r="F37" s="27">
        <v>5</v>
      </c>
      <c r="G37" s="27">
        <v>13</v>
      </c>
      <c r="H37" s="27"/>
      <c r="I37" s="27"/>
      <c r="J37" s="27">
        <v>2</v>
      </c>
      <c r="K37" s="27">
        <v>2</v>
      </c>
      <c r="L37" s="27">
        <v>0</v>
      </c>
      <c r="M37" s="27">
        <v>4</v>
      </c>
      <c r="N37" s="27">
        <f t="shared" si="4"/>
        <v>4</v>
      </c>
      <c r="O37" s="39">
        <v>4</v>
      </c>
      <c r="P37" s="39">
        <v>2</v>
      </c>
      <c r="Q37" s="39">
        <v>0</v>
      </c>
      <c r="R37" s="39">
        <v>3</v>
      </c>
      <c r="S37" s="39">
        <v>0</v>
      </c>
      <c r="T37" s="27">
        <f t="shared" si="5"/>
        <v>12</v>
      </c>
      <c r="U37" s="40">
        <f t="shared" si="6"/>
        <v>0.67741935483870963</v>
      </c>
      <c r="V37" s="22">
        <v>411</v>
      </c>
      <c r="W37" s="22" t="s">
        <v>83</v>
      </c>
      <c r="X37" s="22" t="s">
        <v>84</v>
      </c>
      <c r="Y37" s="58">
        <v>757</v>
      </c>
      <c r="Z37" s="41"/>
      <c r="AA37" s="1" t="s">
        <v>140</v>
      </c>
      <c r="AB37" s="28" t="s">
        <v>141</v>
      </c>
    </row>
    <row r="38" spans="1:28" x14ac:dyDescent="0.3">
      <c r="A38" s="1" t="s">
        <v>46</v>
      </c>
      <c r="B38" s="1" t="s">
        <v>65</v>
      </c>
      <c r="C38" s="27" t="s">
        <v>146</v>
      </c>
      <c r="D38" s="38">
        <v>30</v>
      </c>
      <c r="E38" s="27">
        <v>17</v>
      </c>
      <c r="F38" s="27">
        <v>3</v>
      </c>
      <c r="G38" s="27">
        <v>6</v>
      </c>
      <c r="H38" s="27"/>
      <c r="I38" s="27"/>
      <c r="J38" s="27">
        <v>2</v>
      </c>
      <c r="K38" s="27">
        <v>3</v>
      </c>
      <c r="L38" s="27">
        <v>1</v>
      </c>
      <c r="M38" s="27">
        <v>5</v>
      </c>
      <c r="N38" s="27">
        <f t="shared" si="4"/>
        <v>6</v>
      </c>
      <c r="O38" s="39">
        <v>3</v>
      </c>
      <c r="P38" s="39">
        <v>3</v>
      </c>
      <c r="Q38" s="39">
        <v>0</v>
      </c>
      <c r="R38" s="39">
        <v>2</v>
      </c>
      <c r="S38" s="39">
        <v>0</v>
      </c>
      <c r="T38" s="27">
        <f t="shared" si="5"/>
        <v>8</v>
      </c>
      <c r="U38" s="40">
        <f t="shared" si="6"/>
        <v>1.0588235294117647</v>
      </c>
      <c r="V38" s="22">
        <v>411</v>
      </c>
      <c r="W38" s="22" t="s">
        <v>83</v>
      </c>
      <c r="X38" s="22" t="s">
        <v>84</v>
      </c>
      <c r="Y38" s="58">
        <v>757</v>
      </c>
      <c r="Z38" s="41"/>
      <c r="AA38" s="1" t="s">
        <v>140</v>
      </c>
      <c r="AB38" s="28" t="s">
        <v>141</v>
      </c>
    </row>
    <row r="39" spans="1:28" x14ac:dyDescent="0.3">
      <c r="A39" s="1" t="s">
        <v>46</v>
      </c>
      <c r="B39" s="1" t="s">
        <v>65</v>
      </c>
      <c r="C39" s="27" t="s">
        <v>147</v>
      </c>
      <c r="D39" s="38">
        <v>11</v>
      </c>
      <c r="E39" s="27">
        <v>12</v>
      </c>
      <c r="F39" s="27">
        <v>2</v>
      </c>
      <c r="G39" s="27">
        <v>4</v>
      </c>
      <c r="H39" s="27"/>
      <c r="I39" s="27"/>
      <c r="J39" s="27">
        <v>2</v>
      </c>
      <c r="K39" s="27">
        <v>3</v>
      </c>
      <c r="L39" s="27">
        <v>0</v>
      </c>
      <c r="M39" s="27">
        <v>0</v>
      </c>
      <c r="N39" s="27">
        <f t="shared" si="4"/>
        <v>0</v>
      </c>
      <c r="O39" s="39">
        <v>2</v>
      </c>
      <c r="P39" s="39">
        <v>1</v>
      </c>
      <c r="Q39" s="39">
        <v>0</v>
      </c>
      <c r="R39" s="39">
        <v>3</v>
      </c>
      <c r="S39" s="39">
        <v>0</v>
      </c>
      <c r="T39" s="27">
        <f t="shared" si="5"/>
        <v>6</v>
      </c>
      <c r="U39" s="40">
        <f t="shared" si="6"/>
        <v>0.58333333333333337</v>
      </c>
      <c r="V39" s="22">
        <v>411</v>
      </c>
      <c r="W39" s="22" t="s">
        <v>83</v>
      </c>
      <c r="X39" s="22" t="s">
        <v>84</v>
      </c>
      <c r="Y39" s="58">
        <v>757</v>
      </c>
      <c r="Z39" s="41"/>
      <c r="AA39" s="1" t="s">
        <v>140</v>
      </c>
      <c r="AB39" s="28" t="s">
        <v>141</v>
      </c>
    </row>
    <row r="40" spans="1:28" x14ac:dyDescent="0.3">
      <c r="A40" s="1" t="s">
        <v>46</v>
      </c>
      <c r="B40" s="1" t="s">
        <v>65</v>
      </c>
      <c r="C40" s="27" t="s">
        <v>148</v>
      </c>
      <c r="D40" s="38">
        <v>55</v>
      </c>
      <c r="E40" s="27">
        <v>6</v>
      </c>
      <c r="F40" s="27">
        <v>1</v>
      </c>
      <c r="G40" s="27">
        <v>3</v>
      </c>
      <c r="H40" s="27"/>
      <c r="I40" s="27"/>
      <c r="J40" s="27">
        <v>0</v>
      </c>
      <c r="K40" s="27">
        <v>0</v>
      </c>
      <c r="L40" s="27">
        <v>0</v>
      </c>
      <c r="M40" s="27">
        <v>0</v>
      </c>
      <c r="N40" s="27">
        <f t="shared" si="4"/>
        <v>0</v>
      </c>
      <c r="O40" s="39">
        <v>0</v>
      </c>
      <c r="P40" s="39">
        <v>2</v>
      </c>
      <c r="Q40" s="39">
        <v>0</v>
      </c>
      <c r="R40" s="39">
        <v>1</v>
      </c>
      <c r="S40" s="39">
        <v>0</v>
      </c>
      <c r="T40" s="27">
        <f t="shared" si="5"/>
        <v>2</v>
      </c>
      <c r="U40" s="40">
        <f t="shared" si="6"/>
        <v>0.16666666666666666</v>
      </c>
      <c r="V40" s="22">
        <v>411</v>
      </c>
      <c r="W40" s="22" t="s">
        <v>83</v>
      </c>
      <c r="X40" s="22" t="s">
        <v>84</v>
      </c>
      <c r="Y40" s="58">
        <v>757</v>
      </c>
      <c r="Z40" s="41"/>
      <c r="AA40" s="1" t="s">
        <v>140</v>
      </c>
      <c r="AB40" s="28" t="s">
        <v>141</v>
      </c>
    </row>
    <row r="41" spans="1:28" x14ac:dyDescent="0.3">
      <c r="A41" s="1" t="s">
        <v>46</v>
      </c>
      <c r="B41" s="1" t="s">
        <v>65</v>
      </c>
      <c r="C41" s="27" t="s">
        <v>149</v>
      </c>
      <c r="D41" s="38">
        <v>31</v>
      </c>
      <c r="E41" s="27">
        <v>26</v>
      </c>
      <c r="F41" s="27">
        <v>2</v>
      </c>
      <c r="G41" s="27">
        <v>4</v>
      </c>
      <c r="H41" s="27"/>
      <c r="I41" s="27"/>
      <c r="J41" s="27">
        <v>3</v>
      </c>
      <c r="K41" s="27">
        <v>3</v>
      </c>
      <c r="L41" s="27">
        <v>3</v>
      </c>
      <c r="M41" s="27">
        <v>5</v>
      </c>
      <c r="N41" s="27">
        <f t="shared" si="4"/>
        <v>8</v>
      </c>
      <c r="O41" s="39">
        <v>3</v>
      </c>
      <c r="P41" s="39">
        <v>2</v>
      </c>
      <c r="Q41" s="39">
        <v>1</v>
      </c>
      <c r="R41" s="39">
        <v>2</v>
      </c>
      <c r="S41" s="39">
        <v>0</v>
      </c>
      <c r="T41" s="27">
        <f t="shared" si="5"/>
        <v>7</v>
      </c>
      <c r="U41" s="40">
        <f t="shared" si="6"/>
        <v>0.76923076923076927</v>
      </c>
      <c r="V41" s="22">
        <v>411</v>
      </c>
      <c r="W41" s="22" t="s">
        <v>83</v>
      </c>
      <c r="X41" s="22" t="s">
        <v>84</v>
      </c>
      <c r="Y41" s="58">
        <v>757</v>
      </c>
      <c r="Z41" s="41"/>
      <c r="AA41" s="1" t="s">
        <v>140</v>
      </c>
      <c r="AB41" s="28" t="s">
        <v>141</v>
      </c>
    </row>
    <row r="42" spans="1:28" x14ac:dyDescent="0.3">
      <c r="A42" s="1" t="s">
        <v>46</v>
      </c>
      <c r="B42" s="1" t="s">
        <v>65</v>
      </c>
      <c r="C42" s="27" t="s">
        <v>150</v>
      </c>
      <c r="D42" s="38">
        <v>33</v>
      </c>
      <c r="E42" s="27">
        <v>35</v>
      </c>
      <c r="F42" s="27">
        <v>4</v>
      </c>
      <c r="G42" s="27">
        <v>8</v>
      </c>
      <c r="H42" s="27"/>
      <c r="I42" s="27"/>
      <c r="J42" s="27">
        <v>8</v>
      </c>
      <c r="K42" s="27">
        <v>10</v>
      </c>
      <c r="L42" s="27">
        <v>2</v>
      </c>
      <c r="M42" s="27">
        <v>6</v>
      </c>
      <c r="N42" s="27">
        <f>SUM(L42:M42)</f>
        <v>8</v>
      </c>
      <c r="O42" s="39">
        <v>1</v>
      </c>
      <c r="P42" s="39">
        <v>3</v>
      </c>
      <c r="Q42" s="39">
        <v>1</v>
      </c>
      <c r="R42" s="39">
        <v>2</v>
      </c>
      <c r="S42" s="39">
        <v>0</v>
      </c>
      <c r="T42" s="27">
        <f t="shared" si="5"/>
        <v>16</v>
      </c>
      <c r="U42" s="40">
        <f t="shared" si="6"/>
        <v>0.7142857142857143</v>
      </c>
      <c r="V42" s="22">
        <v>411</v>
      </c>
      <c r="W42" s="22" t="s">
        <v>83</v>
      </c>
      <c r="X42" s="22" t="s">
        <v>84</v>
      </c>
      <c r="Y42" s="58">
        <v>757</v>
      </c>
      <c r="Z42" s="41"/>
      <c r="AA42" s="1" t="s">
        <v>140</v>
      </c>
      <c r="AB42" s="28" t="s">
        <v>141</v>
      </c>
    </row>
    <row r="43" spans="1:28" x14ac:dyDescent="0.3">
      <c r="A43" s="1" t="s">
        <v>46</v>
      </c>
      <c r="B43" s="1" t="s">
        <v>65</v>
      </c>
      <c r="C43" s="27" t="s">
        <v>151</v>
      </c>
      <c r="D43" s="38">
        <v>23</v>
      </c>
      <c r="E43" s="27">
        <v>34</v>
      </c>
      <c r="F43" s="27">
        <v>6</v>
      </c>
      <c r="G43" s="27">
        <v>11</v>
      </c>
      <c r="H43" s="27"/>
      <c r="I43" s="27"/>
      <c r="J43" s="27">
        <v>5</v>
      </c>
      <c r="K43" s="27">
        <v>6</v>
      </c>
      <c r="L43" s="27">
        <v>1</v>
      </c>
      <c r="M43" s="27">
        <v>4</v>
      </c>
      <c r="N43" s="27">
        <f>SUM(L43:M43)</f>
        <v>5</v>
      </c>
      <c r="O43" s="39">
        <v>3</v>
      </c>
      <c r="P43" s="55">
        <v>6</v>
      </c>
      <c r="Q43" s="39">
        <v>1</v>
      </c>
      <c r="R43" s="39">
        <v>7</v>
      </c>
      <c r="S43" s="39">
        <v>0</v>
      </c>
      <c r="T43" s="27">
        <f t="shared" si="5"/>
        <v>17</v>
      </c>
      <c r="U43" s="40">
        <f t="shared" si="6"/>
        <v>0.6470588235294118</v>
      </c>
      <c r="V43" s="22">
        <v>411</v>
      </c>
      <c r="W43" s="22" t="s">
        <v>83</v>
      </c>
      <c r="X43" s="22" t="s">
        <v>84</v>
      </c>
      <c r="Y43" s="58">
        <v>757</v>
      </c>
      <c r="Z43" s="41"/>
      <c r="AA43" s="1" t="s">
        <v>140</v>
      </c>
      <c r="AB43" s="28" t="s">
        <v>141</v>
      </c>
    </row>
    <row r="44" spans="1:28" x14ac:dyDescent="0.3">
      <c r="A44" s="1" t="s">
        <v>46</v>
      </c>
      <c r="B44" s="1" t="s">
        <v>65</v>
      </c>
      <c r="C44" s="27" t="s">
        <v>152</v>
      </c>
      <c r="D44" s="38">
        <v>22</v>
      </c>
      <c r="E44" s="27">
        <v>14</v>
      </c>
      <c r="F44" s="27">
        <v>3</v>
      </c>
      <c r="G44" s="27">
        <v>3</v>
      </c>
      <c r="H44" s="27"/>
      <c r="I44" s="27"/>
      <c r="J44" s="27">
        <v>0</v>
      </c>
      <c r="K44" s="27">
        <v>0</v>
      </c>
      <c r="L44" s="27">
        <v>0</v>
      </c>
      <c r="M44" s="27">
        <v>4</v>
      </c>
      <c r="N44" s="27">
        <f>SUM(L44:M44)</f>
        <v>4</v>
      </c>
      <c r="O44" s="39">
        <v>1</v>
      </c>
      <c r="P44" s="39">
        <v>0</v>
      </c>
      <c r="Q44" s="39">
        <v>0</v>
      </c>
      <c r="R44" s="39">
        <v>4</v>
      </c>
      <c r="S44" s="39">
        <v>1</v>
      </c>
      <c r="T44" s="27">
        <f t="shared" si="5"/>
        <v>6</v>
      </c>
      <c r="U44" s="40">
        <f t="shared" si="6"/>
        <v>0.5714285714285714</v>
      </c>
      <c r="V44" s="22">
        <v>411</v>
      </c>
      <c r="W44" s="22" t="s">
        <v>83</v>
      </c>
      <c r="X44" s="22" t="s">
        <v>84</v>
      </c>
      <c r="Y44" s="58">
        <v>757</v>
      </c>
      <c r="Z44" s="41"/>
      <c r="AA44" s="1" t="s">
        <v>140</v>
      </c>
      <c r="AB44" s="28" t="s">
        <v>141</v>
      </c>
    </row>
    <row r="45" spans="1:28" x14ac:dyDescent="0.3">
      <c r="A45" s="43" t="s">
        <v>46</v>
      </c>
      <c r="B45" s="43" t="s">
        <v>65</v>
      </c>
      <c r="C45" s="44" t="s">
        <v>40</v>
      </c>
      <c r="D45" s="43"/>
      <c r="E45" s="44">
        <f t="shared" ref="E45:T45" si="7">SUM(E35:E44)</f>
        <v>240</v>
      </c>
      <c r="F45" s="44">
        <f t="shared" si="7"/>
        <v>33</v>
      </c>
      <c r="G45" s="44">
        <f t="shared" si="7"/>
        <v>64</v>
      </c>
      <c r="H45" s="44">
        <f t="shared" si="7"/>
        <v>0</v>
      </c>
      <c r="I45" s="44">
        <f t="shared" si="7"/>
        <v>0</v>
      </c>
      <c r="J45" s="44">
        <f t="shared" si="7"/>
        <v>28</v>
      </c>
      <c r="K45" s="44">
        <f t="shared" si="7"/>
        <v>35</v>
      </c>
      <c r="L45" s="44">
        <f t="shared" si="7"/>
        <v>10</v>
      </c>
      <c r="M45" s="44">
        <f t="shared" si="7"/>
        <v>38</v>
      </c>
      <c r="N45" s="44">
        <f t="shared" si="7"/>
        <v>48</v>
      </c>
      <c r="O45" s="44">
        <f t="shared" si="7"/>
        <v>24</v>
      </c>
      <c r="P45" s="44">
        <f t="shared" si="7"/>
        <v>26</v>
      </c>
      <c r="Q45" s="44">
        <f t="shared" si="7"/>
        <v>4</v>
      </c>
      <c r="R45" s="44">
        <f t="shared" si="7"/>
        <v>32</v>
      </c>
      <c r="S45" s="44">
        <f t="shared" si="7"/>
        <v>2</v>
      </c>
      <c r="T45" s="44">
        <f t="shared" si="7"/>
        <v>94</v>
      </c>
      <c r="U45" s="45">
        <f>((T45+Q45+N45-R45)+(O45*2))/E45</f>
        <v>0.67500000000000004</v>
      </c>
      <c r="V45" s="46">
        <v>411</v>
      </c>
      <c r="W45" s="46" t="s">
        <v>83</v>
      </c>
      <c r="X45" s="46" t="s">
        <v>84</v>
      </c>
      <c r="Y45" s="59">
        <v>757</v>
      </c>
      <c r="Z45" s="47"/>
      <c r="AA45" s="43" t="s">
        <v>140</v>
      </c>
      <c r="AB45" s="68" t="s">
        <v>141</v>
      </c>
    </row>
    <row r="46" spans="1:28" x14ac:dyDescent="0.3">
      <c r="A46" s="1"/>
      <c r="B46" s="1"/>
      <c r="C46" s="1"/>
      <c r="D46" s="1"/>
      <c r="F46" s="48" t="s">
        <v>41</v>
      </c>
      <c r="G46" s="49">
        <f>F45/G45</f>
        <v>0.515625</v>
      </c>
      <c r="H46" s="27"/>
      <c r="I46" s="1"/>
      <c r="J46" s="48" t="s">
        <v>42</v>
      </c>
      <c r="K46" s="50">
        <f>J45/K45</f>
        <v>0.8</v>
      </c>
      <c r="L46" s="1"/>
      <c r="M46" s="39" t="s">
        <v>43</v>
      </c>
      <c r="N46" s="51">
        <v>3</v>
      </c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44</v>
      </c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1"/>
      <c r="D48" s="1"/>
      <c r="F48" s="48"/>
      <c r="G48" s="70"/>
      <c r="H48" s="27"/>
      <c r="I48" s="1"/>
      <c r="J48" s="48"/>
      <c r="K48" s="71"/>
      <c r="L48" s="1"/>
      <c r="M48" s="39"/>
      <c r="N48" s="72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/>
      <c r="V49" s="22"/>
      <c r="W49" s="22"/>
      <c r="X49" s="22"/>
      <c r="Y49" s="52"/>
      <c r="Z49" s="41"/>
      <c r="AA49" s="1"/>
      <c r="AB49" s="28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28"/>
    </row>
    <row r="51" spans="1:28" x14ac:dyDescent="0.3">
      <c r="AB51" s="67"/>
    </row>
    <row r="52" spans="1:28" x14ac:dyDescent="0.3">
      <c r="AB52" s="67"/>
    </row>
  </sheetData>
  <sheetProtection sheet="1" objects="1" scenarios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0A91E-00EB-4E8E-B0E3-7254DD1C39B7}">
  <sheetPr>
    <tabColor rgb="FF92D050"/>
    <pageSetUpPr fitToPage="1"/>
  </sheetPr>
  <dimension ref="A1:AB49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404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29607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99</v>
      </c>
      <c r="D4" s="7" t="s">
        <v>5</v>
      </c>
      <c r="E4" s="8"/>
      <c r="F4" s="5"/>
      <c r="G4" s="1"/>
      <c r="J4" s="15" t="s">
        <v>154</v>
      </c>
      <c r="K4" s="16" t="str">
        <f>+C11</f>
        <v>St. Louis Streak</v>
      </c>
      <c r="L4" s="17"/>
      <c r="M4" s="18"/>
      <c r="N4" s="19">
        <v>30</v>
      </c>
      <c r="O4" s="19">
        <v>30</v>
      </c>
      <c r="P4" s="19">
        <v>20</v>
      </c>
      <c r="Q4" s="19">
        <v>25</v>
      </c>
      <c r="R4" s="20"/>
      <c r="S4" s="21">
        <f>SUM(N4:R4)</f>
        <v>105</v>
      </c>
      <c r="T4" s="22">
        <v>414</v>
      </c>
    </row>
    <row r="5" spans="1:28" x14ac:dyDescent="0.3">
      <c r="B5" s="1"/>
      <c r="C5" s="6" t="s">
        <v>100</v>
      </c>
      <c r="D5" s="7" t="s">
        <v>6</v>
      </c>
      <c r="E5" s="1"/>
      <c r="F5" s="1"/>
      <c r="G5" s="1"/>
      <c r="J5" s="15" t="s">
        <v>155</v>
      </c>
      <c r="K5" s="16" t="str">
        <f>+C33</f>
        <v>Minnesota Fillies</v>
      </c>
      <c r="L5" s="17"/>
      <c r="M5" s="18"/>
      <c r="N5" s="19">
        <v>22</v>
      </c>
      <c r="O5" s="19">
        <v>18</v>
      </c>
      <c r="P5" s="19">
        <v>26</v>
      </c>
      <c r="Q5" s="19">
        <v>22</v>
      </c>
      <c r="R5" s="20"/>
      <c r="S5" s="21">
        <f>SUM(N5:R5)</f>
        <v>88</v>
      </c>
      <c r="T5" s="22">
        <v>414</v>
      </c>
      <c r="U5" s="1"/>
      <c r="V5" s="1"/>
      <c r="W5" s="1"/>
    </row>
    <row r="6" spans="1:28" x14ac:dyDescent="0.3">
      <c r="C6" s="23">
        <v>761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153</v>
      </c>
      <c r="D7" s="7" t="s">
        <v>8</v>
      </c>
      <c r="G7" s="1"/>
      <c r="S7" s="1"/>
      <c r="T7" s="25" t="s">
        <v>9</v>
      </c>
      <c r="U7" s="1"/>
      <c r="V7" s="26">
        <v>414</v>
      </c>
      <c r="W7" s="1"/>
    </row>
    <row r="8" spans="1:28" x14ac:dyDescent="0.3">
      <c r="B8" s="1"/>
      <c r="C8" s="24" t="s">
        <v>118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8.5416666666666655E-2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15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63</v>
      </c>
      <c r="B13" s="1" t="s">
        <v>46</v>
      </c>
      <c r="C13" s="27" t="s">
        <v>56</v>
      </c>
      <c r="D13" s="38">
        <v>20</v>
      </c>
      <c r="E13" s="27">
        <v>27</v>
      </c>
      <c r="F13" s="27">
        <v>4</v>
      </c>
      <c r="G13" s="27">
        <v>10</v>
      </c>
      <c r="H13" s="27"/>
      <c r="I13" s="27"/>
      <c r="J13" s="27">
        <v>2</v>
      </c>
      <c r="K13" s="27">
        <v>2</v>
      </c>
      <c r="L13" s="27">
        <v>2</v>
      </c>
      <c r="M13" s="27">
        <v>0</v>
      </c>
      <c r="N13" s="27">
        <f t="shared" ref="N13:N23" si="0">SUM(L13:M13)</f>
        <v>2</v>
      </c>
      <c r="O13" s="27">
        <v>2</v>
      </c>
      <c r="P13" s="39">
        <v>0</v>
      </c>
      <c r="Q13" s="27">
        <v>1</v>
      </c>
      <c r="R13" s="27">
        <v>0</v>
      </c>
      <c r="S13" s="27">
        <v>0</v>
      </c>
      <c r="T13" s="27">
        <f t="shared" ref="T13:T23" si="1">+(F13*2)+J13</f>
        <v>10</v>
      </c>
      <c r="U13" s="40">
        <f t="shared" ref="U13:U23" si="2">IFERROR(((T13+Q13+N13-R13)+(O13*2))/E13,"")</f>
        <v>0.62962962962962965</v>
      </c>
      <c r="V13" s="22">
        <v>414</v>
      </c>
      <c r="W13" s="22" t="s">
        <v>83</v>
      </c>
      <c r="X13" s="22" t="s">
        <v>84</v>
      </c>
      <c r="Y13" s="58">
        <v>761</v>
      </c>
      <c r="Z13" s="41"/>
      <c r="AA13" s="1" t="s">
        <v>78</v>
      </c>
      <c r="AB13" s="28" t="s">
        <v>156</v>
      </c>
    </row>
    <row r="14" spans="1:28" x14ac:dyDescent="0.3">
      <c r="A14" s="1" t="s">
        <v>63</v>
      </c>
      <c r="B14" s="1" t="s">
        <v>46</v>
      </c>
      <c r="C14" s="27" t="s">
        <v>47</v>
      </c>
      <c r="D14" s="38">
        <v>7</v>
      </c>
      <c r="E14" s="27">
        <v>35</v>
      </c>
      <c r="F14" s="27">
        <v>4</v>
      </c>
      <c r="G14" s="27">
        <v>9</v>
      </c>
      <c r="H14" s="27"/>
      <c r="I14" s="27"/>
      <c r="J14" s="27">
        <v>0</v>
      </c>
      <c r="K14" s="27">
        <v>0</v>
      </c>
      <c r="L14" s="27">
        <v>5</v>
      </c>
      <c r="M14" s="27">
        <v>2</v>
      </c>
      <c r="N14" s="27">
        <f t="shared" si="0"/>
        <v>7</v>
      </c>
      <c r="O14" s="39">
        <v>4</v>
      </c>
      <c r="P14" s="39">
        <v>0</v>
      </c>
      <c r="Q14" s="39">
        <v>1</v>
      </c>
      <c r="R14" s="39">
        <v>2</v>
      </c>
      <c r="S14" s="39">
        <v>0</v>
      </c>
      <c r="T14" s="27">
        <f t="shared" si="1"/>
        <v>8</v>
      </c>
      <c r="U14" s="40">
        <f t="shared" si="2"/>
        <v>0.62857142857142856</v>
      </c>
      <c r="V14" s="22">
        <v>414</v>
      </c>
      <c r="W14" s="22" t="s">
        <v>83</v>
      </c>
      <c r="X14" s="22" t="s">
        <v>84</v>
      </c>
      <c r="Y14" s="58">
        <v>761</v>
      </c>
      <c r="Z14" s="41"/>
      <c r="AA14" s="1" t="s">
        <v>78</v>
      </c>
      <c r="AB14" s="28" t="s">
        <v>156</v>
      </c>
    </row>
    <row r="15" spans="1:28" x14ac:dyDescent="0.3">
      <c r="A15" s="1" t="s">
        <v>63</v>
      </c>
      <c r="B15" s="1" t="s">
        <v>46</v>
      </c>
      <c r="C15" s="27" t="s">
        <v>142</v>
      </c>
      <c r="D15" s="38">
        <v>6</v>
      </c>
      <c r="E15" s="27" t="s">
        <v>435</v>
      </c>
      <c r="F15" s="27"/>
      <c r="G15" s="27"/>
      <c r="H15" s="27"/>
      <c r="I15" s="27"/>
      <c r="J15" s="27"/>
      <c r="K15" s="27"/>
      <c r="L15" s="27"/>
      <c r="M15" s="27"/>
      <c r="N15" s="27"/>
      <c r="O15" s="39"/>
      <c r="P15" s="39"/>
      <c r="Q15" s="39"/>
      <c r="R15" s="39"/>
      <c r="S15" s="39"/>
      <c r="T15" s="27"/>
      <c r="U15" s="40" t="str">
        <f t="shared" si="2"/>
        <v/>
      </c>
      <c r="V15" s="22">
        <v>414</v>
      </c>
      <c r="W15" s="22" t="s">
        <v>83</v>
      </c>
      <c r="X15" s="22" t="s">
        <v>84</v>
      </c>
      <c r="Y15" s="58">
        <v>761</v>
      </c>
      <c r="Z15" s="41"/>
      <c r="AA15" s="1" t="s">
        <v>78</v>
      </c>
      <c r="AB15" s="28" t="s">
        <v>156</v>
      </c>
    </row>
    <row r="16" spans="1:28" x14ac:dyDescent="0.3">
      <c r="A16" s="1" t="s">
        <v>63</v>
      </c>
      <c r="B16" s="1" t="s">
        <v>46</v>
      </c>
      <c r="C16" s="27" t="s">
        <v>80</v>
      </c>
      <c r="D16" s="38">
        <v>22</v>
      </c>
      <c r="E16" s="27" t="s">
        <v>436</v>
      </c>
      <c r="F16" s="27"/>
      <c r="G16" s="27"/>
      <c r="H16" s="27"/>
      <c r="I16" s="27"/>
      <c r="J16" s="27"/>
      <c r="K16" s="27"/>
      <c r="L16" s="27"/>
      <c r="M16" s="27"/>
      <c r="N16" s="27"/>
      <c r="O16" s="39"/>
      <c r="P16" s="39"/>
      <c r="Q16" s="39"/>
      <c r="R16" s="39"/>
      <c r="S16" s="39"/>
      <c r="T16" s="27"/>
      <c r="U16" s="40" t="str">
        <f t="shared" si="2"/>
        <v/>
      </c>
      <c r="V16" s="22">
        <v>414</v>
      </c>
      <c r="W16" s="22" t="s">
        <v>83</v>
      </c>
      <c r="X16" s="22" t="s">
        <v>84</v>
      </c>
      <c r="Y16" s="58">
        <v>761</v>
      </c>
      <c r="Z16" s="41"/>
      <c r="AA16" s="1" t="s">
        <v>78</v>
      </c>
      <c r="AB16" s="28" t="s">
        <v>156</v>
      </c>
    </row>
    <row r="17" spans="1:28" x14ac:dyDescent="0.3">
      <c r="A17" s="1" t="s">
        <v>63</v>
      </c>
      <c r="B17" s="1" t="s">
        <v>46</v>
      </c>
      <c r="C17" s="27" t="s">
        <v>48</v>
      </c>
      <c r="D17" s="38">
        <v>50</v>
      </c>
      <c r="E17" s="27">
        <v>43</v>
      </c>
      <c r="F17" s="27">
        <v>7</v>
      </c>
      <c r="G17" s="27">
        <v>22</v>
      </c>
      <c r="H17" s="27"/>
      <c r="I17" s="27"/>
      <c r="J17" s="27">
        <v>4</v>
      </c>
      <c r="K17" s="27">
        <v>5</v>
      </c>
      <c r="L17" s="27">
        <v>5</v>
      </c>
      <c r="M17" s="27">
        <v>11</v>
      </c>
      <c r="N17" s="27">
        <f t="shared" si="0"/>
        <v>16</v>
      </c>
      <c r="O17" s="39">
        <v>0</v>
      </c>
      <c r="P17" s="39">
        <v>1</v>
      </c>
      <c r="Q17" s="39">
        <v>0</v>
      </c>
      <c r="R17" s="39">
        <v>3</v>
      </c>
      <c r="S17" s="39">
        <v>0</v>
      </c>
      <c r="T17" s="27">
        <f t="shared" si="1"/>
        <v>18</v>
      </c>
      <c r="U17" s="40">
        <f t="shared" si="2"/>
        <v>0.72093023255813948</v>
      </c>
      <c r="V17" s="22">
        <v>414</v>
      </c>
      <c r="W17" s="22" t="s">
        <v>83</v>
      </c>
      <c r="X17" s="22" t="s">
        <v>84</v>
      </c>
      <c r="Y17" s="58">
        <v>761</v>
      </c>
      <c r="Z17" s="41"/>
      <c r="AA17" s="1" t="s">
        <v>78</v>
      </c>
      <c r="AB17" s="28" t="s">
        <v>156</v>
      </c>
    </row>
    <row r="18" spans="1:28" x14ac:dyDescent="0.3">
      <c r="A18" s="1" t="s">
        <v>63</v>
      </c>
      <c r="B18" s="1" t="s">
        <v>46</v>
      </c>
      <c r="C18" s="27" t="s">
        <v>49</v>
      </c>
      <c r="D18" s="38">
        <v>1</v>
      </c>
      <c r="E18" s="27">
        <v>47</v>
      </c>
      <c r="F18" s="27">
        <v>8</v>
      </c>
      <c r="G18" s="27">
        <v>20</v>
      </c>
      <c r="H18" s="27"/>
      <c r="I18" s="27"/>
      <c r="J18" s="27">
        <v>1</v>
      </c>
      <c r="K18" s="27">
        <v>4</v>
      </c>
      <c r="L18" s="27">
        <v>4</v>
      </c>
      <c r="M18" s="27">
        <v>3</v>
      </c>
      <c r="N18" s="27">
        <f t="shared" si="0"/>
        <v>7</v>
      </c>
      <c r="O18" s="39">
        <v>7</v>
      </c>
      <c r="P18" s="39">
        <v>4</v>
      </c>
      <c r="Q18" s="39">
        <v>2</v>
      </c>
      <c r="R18" s="39">
        <v>4</v>
      </c>
      <c r="S18" s="39">
        <v>1</v>
      </c>
      <c r="T18" s="27">
        <f t="shared" si="1"/>
        <v>17</v>
      </c>
      <c r="U18" s="40">
        <f t="shared" si="2"/>
        <v>0.76595744680851063</v>
      </c>
      <c r="V18" s="22">
        <v>414</v>
      </c>
      <c r="W18" s="22" t="s">
        <v>83</v>
      </c>
      <c r="X18" s="22" t="s">
        <v>84</v>
      </c>
      <c r="Y18" s="58">
        <v>761</v>
      </c>
      <c r="Z18" s="41"/>
      <c r="AA18" s="1" t="s">
        <v>78</v>
      </c>
      <c r="AB18" s="28" t="s">
        <v>156</v>
      </c>
    </row>
    <row r="19" spans="1:28" x14ac:dyDescent="0.3">
      <c r="A19" s="1" t="s">
        <v>63</v>
      </c>
      <c r="B19" s="1" t="s">
        <v>46</v>
      </c>
      <c r="C19" s="27" t="s">
        <v>53</v>
      </c>
      <c r="D19" s="38">
        <v>34</v>
      </c>
      <c r="E19" s="27" t="s">
        <v>437</v>
      </c>
      <c r="F19" s="27"/>
      <c r="G19" s="27"/>
      <c r="H19" s="27"/>
      <c r="I19" s="27"/>
      <c r="J19" s="27"/>
      <c r="K19" s="27"/>
      <c r="L19" s="27"/>
      <c r="M19" s="27"/>
      <c r="N19" s="27"/>
      <c r="O19" s="39"/>
      <c r="P19" s="39"/>
      <c r="Q19" s="39"/>
      <c r="R19" s="39"/>
      <c r="S19" s="39"/>
      <c r="T19" s="27"/>
      <c r="U19" s="40" t="str">
        <f t="shared" si="2"/>
        <v/>
      </c>
      <c r="V19" s="22">
        <v>414</v>
      </c>
      <c r="W19" s="22" t="s">
        <v>83</v>
      </c>
      <c r="X19" s="22" t="s">
        <v>84</v>
      </c>
      <c r="Y19" s="58">
        <v>761</v>
      </c>
      <c r="Z19" s="41"/>
      <c r="AA19" s="1" t="s">
        <v>78</v>
      </c>
      <c r="AB19" s="28" t="s">
        <v>156</v>
      </c>
    </row>
    <row r="20" spans="1:28" x14ac:dyDescent="0.3">
      <c r="A20" s="1" t="s">
        <v>63</v>
      </c>
      <c r="B20" s="1" t="s">
        <v>46</v>
      </c>
      <c r="C20" s="27" t="s">
        <v>50</v>
      </c>
      <c r="D20" s="38">
        <v>12</v>
      </c>
      <c r="E20" s="27">
        <v>34</v>
      </c>
      <c r="F20" s="27">
        <v>8</v>
      </c>
      <c r="G20" s="27">
        <v>21</v>
      </c>
      <c r="H20" s="27"/>
      <c r="I20" s="27"/>
      <c r="J20" s="27">
        <v>1</v>
      </c>
      <c r="K20" s="27">
        <v>1</v>
      </c>
      <c r="L20" s="27">
        <v>3</v>
      </c>
      <c r="M20" s="27">
        <v>2</v>
      </c>
      <c r="N20" s="27">
        <f t="shared" si="0"/>
        <v>5</v>
      </c>
      <c r="O20" s="39">
        <v>5</v>
      </c>
      <c r="P20" s="39">
        <v>2</v>
      </c>
      <c r="Q20" s="39">
        <v>3</v>
      </c>
      <c r="R20" s="39">
        <v>1</v>
      </c>
      <c r="S20" s="39">
        <v>0</v>
      </c>
      <c r="T20" s="27">
        <f t="shared" si="1"/>
        <v>17</v>
      </c>
      <c r="U20" s="40">
        <f t="shared" si="2"/>
        <v>1</v>
      </c>
      <c r="V20" s="22">
        <v>414</v>
      </c>
      <c r="W20" s="22" t="s">
        <v>83</v>
      </c>
      <c r="X20" s="22" t="s">
        <v>84</v>
      </c>
      <c r="Y20" s="58">
        <v>761</v>
      </c>
      <c r="Z20" s="41"/>
      <c r="AA20" s="1" t="s">
        <v>78</v>
      </c>
      <c r="AB20" s="28" t="s">
        <v>156</v>
      </c>
    </row>
    <row r="21" spans="1:28" x14ac:dyDescent="0.3">
      <c r="A21" s="1" t="s">
        <v>63</v>
      </c>
      <c r="B21" s="1" t="s">
        <v>46</v>
      </c>
      <c r="C21" s="27" t="s">
        <v>54</v>
      </c>
      <c r="D21" s="38">
        <v>11</v>
      </c>
      <c r="E21" s="27">
        <v>1</v>
      </c>
      <c r="F21" s="27">
        <v>0</v>
      </c>
      <c r="G21" s="27">
        <v>3</v>
      </c>
      <c r="H21" s="27">
        <v>0</v>
      </c>
      <c r="I21" s="27">
        <v>1</v>
      </c>
      <c r="J21" s="27">
        <v>0</v>
      </c>
      <c r="K21" s="27">
        <v>0</v>
      </c>
      <c r="L21" s="27">
        <v>0</v>
      </c>
      <c r="M21" s="27">
        <v>0</v>
      </c>
      <c r="N21" s="27">
        <f t="shared" si="0"/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27">
        <f t="shared" si="1"/>
        <v>0</v>
      </c>
      <c r="U21" s="40">
        <f t="shared" si="2"/>
        <v>0</v>
      </c>
      <c r="V21" s="22">
        <v>414</v>
      </c>
      <c r="W21" s="22" t="s">
        <v>83</v>
      </c>
      <c r="X21" s="22" t="s">
        <v>84</v>
      </c>
      <c r="Y21" s="58">
        <v>761</v>
      </c>
      <c r="Z21" s="41"/>
      <c r="AA21" s="1" t="s">
        <v>78</v>
      </c>
      <c r="AB21" s="28" t="s">
        <v>156</v>
      </c>
    </row>
    <row r="22" spans="1:28" x14ac:dyDescent="0.3">
      <c r="A22" s="1" t="s">
        <v>63</v>
      </c>
      <c r="B22" s="1" t="s">
        <v>46</v>
      </c>
      <c r="C22" s="27" t="s">
        <v>51</v>
      </c>
      <c r="D22" s="38">
        <v>44</v>
      </c>
      <c r="E22" s="27">
        <v>26</v>
      </c>
      <c r="F22" s="27">
        <v>8</v>
      </c>
      <c r="G22" s="27">
        <v>12</v>
      </c>
      <c r="H22" s="27"/>
      <c r="I22" s="27"/>
      <c r="J22" s="27">
        <v>3</v>
      </c>
      <c r="K22" s="27">
        <v>4</v>
      </c>
      <c r="L22" s="27">
        <v>3</v>
      </c>
      <c r="M22" s="27">
        <v>5</v>
      </c>
      <c r="N22" s="27">
        <f t="shared" si="0"/>
        <v>8</v>
      </c>
      <c r="O22" s="39">
        <v>1</v>
      </c>
      <c r="P22" s="39">
        <v>4</v>
      </c>
      <c r="Q22" s="39">
        <v>3</v>
      </c>
      <c r="R22" s="39">
        <v>0</v>
      </c>
      <c r="S22" s="39">
        <v>0</v>
      </c>
      <c r="T22" s="27">
        <f t="shared" si="1"/>
        <v>19</v>
      </c>
      <c r="U22" s="40">
        <f t="shared" si="2"/>
        <v>1.2307692307692308</v>
      </c>
      <c r="V22" s="22">
        <v>414</v>
      </c>
      <c r="W22" s="22" t="s">
        <v>83</v>
      </c>
      <c r="X22" s="22" t="s">
        <v>84</v>
      </c>
      <c r="Y22" s="58">
        <v>761</v>
      </c>
      <c r="Z22" s="41"/>
      <c r="AA22" s="1" t="s">
        <v>78</v>
      </c>
      <c r="AB22" s="28" t="s">
        <v>156</v>
      </c>
    </row>
    <row r="23" spans="1:28" x14ac:dyDescent="0.3">
      <c r="A23" s="1" t="s">
        <v>63</v>
      </c>
      <c r="B23" s="1" t="s">
        <v>46</v>
      </c>
      <c r="C23" s="27" t="s">
        <v>52</v>
      </c>
      <c r="D23" s="38">
        <v>10</v>
      </c>
      <c r="E23" s="27">
        <v>27</v>
      </c>
      <c r="F23" s="27">
        <v>6</v>
      </c>
      <c r="G23" s="27">
        <v>10</v>
      </c>
      <c r="H23" s="27"/>
      <c r="I23" s="27"/>
      <c r="J23" s="27">
        <v>4</v>
      </c>
      <c r="K23" s="27">
        <v>4</v>
      </c>
      <c r="L23" s="27">
        <v>3</v>
      </c>
      <c r="M23" s="27">
        <v>4</v>
      </c>
      <c r="N23" s="27">
        <f t="shared" si="0"/>
        <v>7</v>
      </c>
      <c r="O23" s="39">
        <v>2</v>
      </c>
      <c r="P23" s="39">
        <v>1</v>
      </c>
      <c r="Q23" s="39">
        <v>1</v>
      </c>
      <c r="R23" s="39">
        <v>1</v>
      </c>
      <c r="S23" s="39">
        <v>0</v>
      </c>
      <c r="T23" s="27">
        <f t="shared" si="1"/>
        <v>16</v>
      </c>
      <c r="U23" s="40">
        <f t="shared" si="2"/>
        <v>1</v>
      </c>
      <c r="V23" s="22">
        <v>414</v>
      </c>
      <c r="W23" s="22" t="s">
        <v>83</v>
      </c>
      <c r="X23" s="22" t="s">
        <v>84</v>
      </c>
      <c r="Y23" s="58">
        <v>761</v>
      </c>
      <c r="Z23" s="41"/>
      <c r="AA23" s="1" t="s">
        <v>78</v>
      </c>
      <c r="AB23" s="28" t="s">
        <v>156</v>
      </c>
    </row>
    <row r="24" spans="1:28" x14ac:dyDescent="0.3">
      <c r="A24" s="1" t="s">
        <v>63</v>
      </c>
      <c r="B24" s="1" t="s">
        <v>46</v>
      </c>
      <c r="C24" s="55" t="s">
        <v>39</v>
      </c>
      <c r="D24" s="38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39"/>
      <c r="P24" s="39"/>
      <c r="Q24" s="39"/>
      <c r="R24" s="39"/>
      <c r="S24" s="39"/>
      <c r="T24" s="27"/>
      <c r="U24" s="40"/>
      <c r="V24" s="22">
        <v>414</v>
      </c>
      <c r="W24" s="22" t="s">
        <v>83</v>
      </c>
      <c r="X24" s="22" t="s">
        <v>84</v>
      </c>
      <c r="Y24" s="58">
        <v>761</v>
      </c>
      <c r="Z24" s="41"/>
      <c r="AA24" s="1" t="s">
        <v>78</v>
      </c>
      <c r="AB24" s="28" t="s">
        <v>156</v>
      </c>
    </row>
    <row r="25" spans="1:28" x14ac:dyDescent="0.3">
      <c r="A25" s="43" t="s">
        <v>63</v>
      </c>
      <c r="B25" s="43" t="s">
        <v>46</v>
      </c>
      <c r="C25" s="44" t="s">
        <v>40</v>
      </c>
      <c r="D25" s="43"/>
      <c r="E25" s="44">
        <f t="shared" ref="E25:T25" si="3">SUM(E13:E23)</f>
        <v>240</v>
      </c>
      <c r="F25" s="44">
        <f t="shared" si="3"/>
        <v>45</v>
      </c>
      <c r="G25" s="44">
        <f t="shared" si="3"/>
        <v>107</v>
      </c>
      <c r="H25" s="44">
        <f t="shared" si="3"/>
        <v>0</v>
      </c>
      <c r="I25" s="44">
        <f t="shared" si="3"/>
        <v>1</v>
      </c>
      <c r="J25" s="44">
        <f t="shared" si="3"/>
        <v>15</v>
      </c>
      <c r="K25" s="44">
        <f t="shared" si="3"/>
        <v>20</v>
      </c>
      <c r="L25" s="44">
        <f t="shared" si="3"/>
        <v>25</v>
      </c>
      <c r="M25" s="44">
        <f t="shared" si="3"/>
        <v>27</v>
      </c>
      <c r="N25" s="44">
        <f t="shared" si="3"/>
        <v>52</v>
      </c>
      <c r="O25" s="44">
        <f t="shared" si="3"/>
        <v>21</v>
      </c>
      <c r="P25" s="44">
        <f t="shared" si="3"/>
        <v>12</v>
      </c>
      <c r="Q25" s="44">
        <f t="shared" si="3"/>
        <v>11</v>
      </c>
      <c r="R25" s="44">
        <f t="shared" si="3"/>
        <v>11</v>
      </c>
      <c r="S25" s="44">
        <f t="shared" si="3"/>
        <v>1</v>
      </c>
      <c r="T25" s="44">
        <f t="shared" si="3"/>
        <v>105</v>
      </c>
      <c r="U25" s="45">
        <f>((T25+Q25+N25-R25)+(O25*2))/E25</f>
        <v>0.82916666666666672</v>
      </c>
      <c r="V25" s="46">
        <v>414</v>
      </c>
      <c r="W25" s="46" t="s">
        <v>83</v>
      </c>
      <c r="X25" s="46" t="s">
        <v>84</v>
      </c>
      <c r="Y25" s="59">
        <v>761</v>
      </c>
      <c r="Z25" s="47"/>
      <c r="AA25" s="43" t="s">
        <v>78</v>
      </c>
      <c r="AB25" s="68" t="s">
        <v>156</v>
      </c>
    </row>
    <row r="26" spans="1:28" x14ac:dyDescent="0.3">
      <c r="A26" s="1"/>
      <c r="B26" s="1"/>
      <c r="C26" s="1"/>
      <c r="D26" s="1"/>
      <c r="F26" s="48" t="s">
        <v>41</v>
      </c>
      <c r="G26" s="49">
        <f>F25/G25</f>
        <v>0.42056074766355139</v>
      </c>
      <c r="H26" s="27"/>
      <c r="I26" s="1"/>
      <c r="J26" s="48" t="s">
        <v>42</v>
      </c>
      <c r="K26" s="50">
        <f>J25/K25</f>
        <v>0.75</v>
      </c>
      <c r="L26" s="1"/>
      <c r="M26" s="39" t="s">
        <v>43</v>
      </c>
      <c r="N26" s="51">
        <v>11</v>
      </c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14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63</v>
      </c>
      <c r="C35" s="27" t="s">
        <v>157</v>
      </c>
      <c r="D35" s="38">
        <v>21</v>
      </c>
      <c r="E35" s="27">
        <v>36</v>
      </c>
      <c r="F35" s="27">
        <v>9</v>
      </c>
      <c r="G35" s="27">
        <v>20</v>
      </c>
      <c r="H35" s="27"/>
      <c r="I35" s="27"/>
      <c r="J35" s="27">
        <v>4</v>
      </c>
      <c r="K35" s="27">
        <v>4</v>
      </c>
      <c r="L35" s="27">
        <v>3</v>
      </c>
      <c r="M35" s="27">
        <v>2</v>
      </c>
      <c r="N35" s="27">
        <f t="shared" ref="N35:N44" si="4">SUM(L35:M35)</f>
        <v>5</v>
      </c>
      <c r="O35" s="27">
        <v>2</v>
      </c>
      <c r="P35" s="39">
        <v>2</v>
      </c>
      <c r="Q35" s="27">
        <v>0</v>
      </c>
      <c r="R35" s="27">
        <v>3</v>
      </c>
      <c r="S35" s="27">
        <v>0</v>
      </c>
      <c r="T35" s="27">
        <f t="shared" ref="T35:T44" si="5">(H35*3)+((F35-H35)*2)+J35</f>
        <v>22</v>
      </c>
      <c r="U35" s="40">
        <f t="shared" ref="U35:U44" si="6">IFERROR(((T35+Q35+N35-R35)+(O35*2))/E35,"")</f>
        <v>0.77777777777777779</v>
      </c>
      <c r="V35" s="22">
        <v>414</v>
      </c>
      <c r="W35" s="22" t="s">
        <v>76</v>
      </c>
      <c r="X35" s="22" t="s">
        <v>77</v>
      </c>
      <c r="Y35" s="58">
        <v>761</v>
      </c>
      <c r="Z35" s="41"/>
      <c r="AA35" s="1" t="s">
        <v>158</v>
      </c>
      <c r="AB35" s="28" t="s">
        <v>159</v>
      </c>
    </row>
    <row r="36" spans="1:28" x14ac:dyDescent="0.3">
      <c r="A36" s="1" t="s">
        <v>46</v>
      </c>
      <c r="B36" s="1" t="s">
        <v>63</v>
      </c>
      <c r="C36" s="27" t="s">
        <v>160</v>
      </c>
      <c r="D36" s="38">
        <v>24</v>
      </c>
      <c r="E36" s="27" t="s">
        <v>430</v>
      </c>
      <c r="F36" s="27"/>
      <c r="G36" s="27"/>
      <c r="H36" s="27"/>
      <c r="I36" s="27"/>
      <c r="J36" s="27"/>
      <c r="K36" s="27"/>
      <c r="L36" s="27"/>
      <c r="M36" s="27"/>
      <c r="N36" s="27"/>
      <c r="O36" s="39"/>
      <c r="P36" s="39"/>
      <c r="Q36" s="39"/>
      <c r="R36" s="39"/>
      <c r="S36" s="39"/>
      <c r="T36" s="39"/>
      <c r="U36" s="40" t="str">
        <f t="shared" si="6"/>
        <v/>
      </c>
      <c r="V36" s="22">
        <v>414</v>
      </c>
      <c r="W36" s="22" t="s">
        <v>76</v>
      </c>
      <c r="X36" s="22" t="s">
        <v>77</v>
      </c>
      <c r="Y36" s="58">
        <v>761</v>
      </c>
      <c r="Z36" s="41"/>
      <c r="AA36" s="1" t="s">
        <v>158</v>
      </c>
      <c r="AB36" s="28" t="s">
        <v>159</v>
      </c>
    </row>
    <row r="37" spans="1:28" x14ac:dyDescent="0.3">
      <c r="A37" s="1" t="s">
        <v>46</v>
      </c>
      <c r="B37" s="1" t="s">
        <v>63</v>
      </c>
      <c r="C37" s="27" t="s">
        <v>161</v>
      </c>
      <c r="D37" s="38">
        <v>32</v>
      </c>
      <c r="E37" s="27">
        <v>30</v>
      </c>
      <c r="F37" s="27">
        <v>3</v>
      </c>
      <c r="G37" s="27">
        <v>6</v>
      </c>
      <c r="H37" s="27"/>
      <c r="I37" s="27"/>
      <c r="J37" s="27">
        <v>2</v>
      </c>
      <c r="K37" s="27">
        <v>2</v>
      </c>
      <c r="L37" s="27">
        <v>0</v>
      </c>
      <c r="M37" s="27">
        <v>7</v>
      </c>
      <c r="N37" s="27">
        <f t="shared" si="4"/>
        <v>7</v>
      </c>
      <c r="O37" s="39">
        <v>5</v>
      </c>
      <c r="P37" s="39">
        <v>3</v>
      </c>
      <c r="Q37" s="39">
        <v>2</v>
      </c>
      <c r="R37" s="39">
        <v>6</v>
      </c>
      <c r="S37" s="39">
        <v>0</v>
      </c>
      <c r="T37" s="39">
        <f t="shared" si="5"/>
        <v>8</v>
      </c>
      <c r="U37" s="40">
        <f t="shared" si="6"/>
        <v>0.7</v>
      </c>
      <c r="V37" s="22">
        <v>414</v>
      </c>
      <c r="W37" s="22" t="s">
        <v>76</v>
      </c>
      <c r="X37" s="22" t="s">
        <v>77</v>
      </c>
      <c r="Y37" s="58">
        <v>761</v>
      </c>
      <c r="Z37" s="41"/>
      <c r="AA37" s="1" t="s">
        <v>158</v>
      </c>
      <c r="AB37" s="28" t="s">
        <v>159</v>
      </c>
    </row>
    <row r="38" spans="1:28" x14ac:dyDescent="0.3">
      <c r="A38" s="1" t="s">
        <v>46</v>
      </c>
      <c r="B38" s="1" t="s">
        <v>63</v>
      </c>
      <c r="C38" s="27" t="s">
        <v>162</v>
      </c>
      <c r="D38" s="38">
        <v>44</v>
      </c>
      <c r="E38" s="27">
        <v>17</v>
      </c>
      <c r="F38" s="27">
        <v>2</v>
      </c>
      <c r="G38" s="27">
        <v>7</v>
      </c>
      <c r="H38" s="27"/>
      <c r="I38" s="27"/>
      <c r="J38" s="27">
        <v>0</v>
      </c>
      <c r="K38" s="27">
        <v>0</v>
      </c>
      <c r="L38" s="27">
        <v>2</v>
      </c>
      <c r="M38" s="27">
        <v>1</v>
      </c>
      <c r="N38" s="27">
        <f t="shared" si="4"/>
        <v>3</v>
      </c>
      <c r="O38" s="39">
        <v>0</v>
      </c>
      <c r="P38" s="39">
        <v>2</v>
      </c>
      <c r="Q38" s="39">
        <v>2</v>
      </c>
      <c r="R38" s="39">
        <v>3</v>
      </c>
      <c r="S38" s="39">
        <v>0</v>
      </c>
      <c r="T38" s="39">
        <f t="shared" si="5"/>
        <v>4</v>
      </c>
      <c r="U38" s="40">
        <f t="shared" si="6"/>
        <v>0.35294117647058826</v>
      </c>
      <c r="V38" s="22">
        <v>414</v>
      </c>
      <c r="W38" s="22" t="s">
        <v>76</v>
      </c>
      <c r="X38" s="22" t="s">
        <v>77</v>
      </c>
      <c r="Y38" s="58">
        <v>761</v>
      </c>
      <c r="Z38" s="41"/>
      <c r="AA38" s="1" t="s">
        <v>158</v>
      </c>
      <c r="AB38" s="28" t="s">
        <v>159</v>
      </c>
    </row>
    <row r="39" spans="1:28" x14ac:dyDescent="0.3">
      <c r="A39" s="1" t="s">
        <v>46</v>
      </c>
      <c r="B39" s="1" t="s">
        <v>63</v>
      </c>
      <c r="C39" s="27" t="s">
        <v>163</v>
      </c>
      <c r="D39" s="38">
        <v>15</v>
      </c>
      <c r="E39" s="27">
        <v>41</v>
      </c>
      <c r="F39" s="27">
        <v>8</v>
      </c>
      <c r="G39" s="27">
        <v>17</v>
      </c>
      <c r="H39" s="27"/>
      <c r="I39" s="27"/>
      <c r="J39" s="27">
        <v>0</v>
      </c>
      <c r="K39" s="27">
        <v>0</v>
      </c>
      <c r="L39" s="27">
        <v>3</v>
      </c>
      <c r="M39" s="27">
        <v>5</v>
      </c>
      <c r="N39" s="27">
        <f t="shared" si="4"/>
        <v>8</v>
      </c>
      <c r="O39" s="39">
        <v>4</v>
      </c>
      <c r="P39" s="39">
        <v>4</v>
      </c>
      <c r="Q39" s="39">
        <v>3</v>
      </c>
      <c r="R39" s="39">
        <v>2</v>
      </c>
      <c r="S39" s="39">
        <v>0</v>
      </c>
      <c r="T39" s="39">
        <f t="shared" si="5"/>
        <v>16</v>
      </c>
      <c r="U39" s="40">
        <f t="shared" si="6"/>
        <v>0.80487804878048785</v>
      </c>
      <c r="V39" s="22">
        <v>414</v>
      </c>
      <c r="W39" s="22" t="s">
        <v>76</v>
      </c>
      <c r="X39" s="22" t="s">
        <v>77</v>
      </c>
      <c r="Y39" s="58">
        <v>761</v>
      </c>
      <c r="Z39" s="41"/>
      <c r="AA39" s="1" t="s">
        <v>158</v>
      </c>
      <c r="AB39" s="28" t="s">
        <v>159</v>
      </c>
    </row>
    <row r="40" spans="1:28" x14ac:dyDescent="0.3">
      <c r="A40" s="1" t="s">
        <v>46</v>
      </c>
      <c r="B40" s="1" t="s">
        <v>63</v>
      </c>
      <c r="C40" s="27" t="s">
        <v>164</v>
      </c>
      <c r="D40" s="38">
        <v>42</v>
      </c>
      <c r="E40" s="27">
        <v>34</v>
      </c>
      <c r="F40" s="27">
        <v>5</v>
      </c>
      <c r="G40" s="27">
        <v>11</v>
      </c>
      <c r="H40" s="27"/>
      <c r="I40" s="27"/>
      <c r="J40" s="27">
        <v>2</v>
      </c>
      <c r="K40" s="27">
        <v>2</v>
      </c>
      <c r="L40" s="27">
        <v>1</v>
      </c>
      <c r="M40" s="27">
        <v>6</v>
      </c>
      <c r="N40" s="27">
        <f t="shared" si="4"/>
        <v>7</v>
      </c>
      <c r="O40" s="39">
        <v>0</v>
      </c>
      <c r="P40" s="39">
        <v>5</v>
      </c>
      <c r="Q40" s="39">
        <v>0</v>
      </c>
      <c r="R40" s="39">
        <v>1</v>
      </c>
      <c r="S40" s="39">
        <v>2</v>
      </c>
      <c r="T40" s="39">
        <f t="shared" si="5"/>
        <v>12</v>
      </c>
      <c r="U40" s="40">
        <f t="shared" si="6"/>
        <v>0.52941176470588236</v>
      </c>
      <c r="V40" s="22">
        <v>414</v>
      </c>
      <c r="W40" s="22" t="s">
        <v>76</v>
      </c>
      <c r="X40" s="22" t="s">
        <v>77</v>
      </c>
      <c r="Y40" s="58">
        <v>761</v>
      </c>
      <c r="Z40" s="41"/>
      <c r="AA40" s="1" t="s">
        <v>158</v>
      </c>
      <c r="AB40" s="28" t="s">
        <v>159</v>
      </c>
    </row>
    <row r="41" spans="1:28" x14ac:dyDescent="0.3">
      <c r="A41" s="1" t="s">
        <v>46</v>
      </c>
      <c r="B41" s="1" t="s">
        <v>63</v>
      </c>
      <c r="C41" s="27" t="s">
        <v>165</v>
      </c>
      <c r="D41" s="38">
        <v>53</v>
      </c>
      <c r="E41" s="27" t="s">
        <v>430</v>
      </c>
      <c r="F41" s="27"/>
      <c r="G41" s="27"/>
      <c r="H41" s="27"/>
      <c r="I41" s="27"/>
      <c r="J41" s="27"/>
      <c r="K41" s="27"/>
      <c r="L41" s="27"/>
      <c r="M41" s="27"/>
      <c r="N41" s="27"/>
      <c r="O41" s="39"/>
      <c r="P41" s="39"/>
      <c r="Q41" s="39"/>
      <c r="R41" s="39"/>
      <c r="S41" s="39"/>
      <c r="T41" s="39"/>
      <c r="U41" s="40" t="str">
        <f t="shared" si="6"/>
        <v/>
      </c>
      <c r="V41" s="22">
        <v>414</v>
      </c>
      <c r="W41" s="22" t="s">
        <v>76</v>
      </c>
      <c r="X41" s="22" t="s">
        <v>77</v>
      </c>
      <c r="Y41" s="58">
        <v>761</v>
      </c>
      <c r="Z41" s="41"/>
      <c r="AA41" s="1" t="s">
        <v>158</v>
      </c>
      <c r="AB41" s="28" t="s">
        <v>159</v>
      </c>
    </row>
    <row r="42" spans="1:28" x14ac:dyDescent="0.3">
      <c r="A42" s="1" t="s">
        <v>46</v>
      </c>
      <c r="B42" s="1" t="s">
        <v>63</v>
      </c>
      <c r="C42" s="27" t="s">
        <v>166</v>
      </c>
      <c r="D42" s="38">
        <v>33</v>
      </c>
      <c r="E42" s="27">
        <v>16</v>
      </c>
      <c r="F42" s="27">
        <v>3</v>
      </c>
      <c r="G42" s="27">
        <v>6</v>
      </c>
      <c r="H42" s="27"/>
      <c r="I42" s="27"/>
      <c r="J42" s="27">
        <v>0</v>
      </c>
      <c r="K42" s="27">
        <v>0</v>
      </c>
      <c r="L42" s="27">
        <v>2</v>
      </c>
      <c r="M42" s="27">
        <v>4</v>
      </c>
      <c r="N42" s="27">
        <f t="shared" si="4"/>
        <v>6</v>
      </c>
      <c r="O42" s="39">
        <v>0</v>
      </c>
      <c r="P42" s="39">
        <v>0</v>
      </c>
      <c r="Q42" s="39">
        <v>0</v>
      </c>
      <c r="R42" s="39">
        <v>2</v>
      </c>
      <c r="S42" s="39">
        <v>0</v>
      </c>
      <c r="T42" s="39">
        <f t="shared" si="5"/>
        <v>6</v>
      </c>
      <c r="U42" s="40">
        <f t="shared" si="6"/>
        <v>0.625</v>
      </c>
      <c r="V42" s="22">
        <v>414</v>
      </c>
      <c r="W42" s="22" t="s">
        <v>76</v>
      </c>
      <c r="X42" s="22" t="s">
        <v>77</v>
      </c>
      <c r="Y42" s="58">
        <v>761</v>
      </c>
      <c r="Z42" s="41"/>
      <c r="AA42" s="1" t="s">
        <v>158</v>
      </c>
      <c r="AB42" s="28" t="s">
        <v>159</v>
      </c>
    </row>
    <row r="43" spans="1:28" x14ac:dyDescent="0.3">
      <c r="A43" s="1" t="s">
        <v>46</v>
      </c>
      <c r="B43" s="1" t="s">
        <v>63</v>
      </c>
      <c r="C43" s="27" t="s">
        <v>167</v>
      </c>
      <c r="D43" s="38">
        <v>12</v>
      </c>
      <c r="E43" s="27">
        <v>28</v>
      </c>
      <c r="F43" s="27">
        <v>4</v>
      </c>
      <c r="G43" s="27">
        <v>9</v>
      </c>
      <c r="H43" s="27"/>
      <c r="I43" s="27"/>
      <c r="J43" s="27">
        <v>0</v>
      </c>
      <c r="K43" s="27">
        <v>0</v>
      </c>
      <c r="L43" s="27">
        <v>0</v>
      </c>
      <c r="M43" s="27">
        <v>3</v>
      </c>
      <c r="N43" s="27">
        <f t="shared" si="4"/>
        <v>3</v>
      </c>
      <c r="O43" s="39">
        <v>3</v>
      </c>
      <c r="P43" s="39">
        <v>1</v>
      </c>
      <c r="Q43" s="39">
        <v>1</v>
      </c>
      <c r="R43" s="39">
        <v>2</v>
      </c>
      <c r="S43" s="39">
        <v>0</v>
      </c>
      <c r="T43" s="39">
        <f t="shared" si="5"/>
        <v>8</v>
      </c>
      <c r="U43" s="40">
        <f t="shared" si="6"/>
        <v>0.5714285714285714</v>
      </c>
      <c r="V43" s="22">
        <v>414</v>
      </c>
      <c r="W43" s="22" t="s">
        <v>76</v>
      </c>
      <c r="X43" s="22" t="s">
        <v>77</v>
      </c>
      <c r="Y43" s="58">
        <v>761</v>
      </c>
      <c r="Z43" s="41"/>
      <c r="AA43" s="1" t="s">
        <v>158</v>
      </c>
      <c r="AB43" s="28" t="s">
        <v>159</v>
      </c>
    </row>
    <row r="44" spans="1:28" x14ac:dyDescent="0.3">
      <c r="A44" s="1" t="s">
        <v>46</v>
      </c>
      <c r="B44" s="1" t="s">
        <v>63</v>
      </c>
      <c r="C44" s="27" t="s">
        <v>168</v>
      </c>
      <c r="D44" s="38">
        <v>11</v>
      </c>
      <c r="E44" s="27">
        <v>38</v>
      </c>
      <c r="F44" s="27">
        <v>4</v>
      </c>
      <c r="G44" s="27">
        <v>10</v>
      </c>
      <c r="H44" s="27"/>
      <c r="I44" s="27"/>
      <c r="J44" s="27">
        <v>4</v>
      </c>
      <c r="K44" s="27">
        <v>4</v>
      </c>
      <c r="L44" s="27">
        <v>3</v>
      </c>
      <c r="M44" s="27">
        <v>3</v>
      </c>
      <c r="N44" s="27">
        <f t="shared" si="4"/>
        <v>6</v>
      </c>
      <c r="O44" s="39">
        <v>5</v>
      </c>
      <c r="P44" s="39">
        <v>0</v>
      </c>
      <c r="Q44" s="39">
        <v>0</v>
      </c>
      <c r="R44" s="39">
        <v>6</v>
      </c>
      <c r="S44" s="39">
        <v>0</v>
      </c>
      <c r="T44" s="39">
        <f t="shared" si="5"/>
        <v>12</v>
      </c>
      <c r="U44" s="40">
        <f t="shared" si="6"/>
        <v>0.57894736842105265</v>
      </c>
      <c r="V44" s="22">
        <v>414</v>
      </c>
      <c r="W44" s="22" t="s">
        <v>76</v>
      </c>
      <c r="X44" s="22" t="s">
        <v>77</v>
      </c>
      <c r="Y44" s="58">
        <v>761</v>
      </c>
      <c r="Z44" s="41"/>
      <c r="AA44" s="1" t="s">
        <v>158</v>
      </c>
      <c r="AB44" s="28" t="s">
        <v>159</v>
      </c>
    </row>
    <row r="45" spans="1:28" x14ac:dyDescent="0.3">
      <c r="A45" s="43" t="s">
        <v>46</v>
      </c>
      <c r="B45" s="43" t="s">
        <v>63</v>
      </c>
      <c r="C45" s="44" t="s">
        <v>40</v>
      </c>
      <c r="D45" s="43"/>
      <c r="E45" s="44">
        <f t="shared" ref="E45:T45" si="7">SUM(E35:E44)</f>
        <v>240</v>
      </c>
      <c r="F45" s="44">
        <f t="shared" si="7"/>
        <v>38</v>
      </c>
      <c r="G45" s="44">
        <f t="shared" si="7"/>
        <v>86</v>
      </c>
      <c r="H45" s="44">
        <f t="shared" si="7"/>
        <v>0</v>
      </c>
      <c r="I45" s="44">
        <f t="shared" si="7"/>
        <v>0</v>
      </c>
      <c r="J45" s="44">
        <f t="shared" si="7"/>
        <v>12</v>
      </c>
      <c r="K45" s="44">
        <f t="shared" si="7"/>
        <v>12</v>
      </c>
      <c r="L45" s="44">
        <f t="shared" si="7"/>
        <v>14</v>
      </c>
      <c r="M45" s="44">
        <f t="shared" si="7"/>
        <v>31</v>
      </c>
      <c r="N45" s="44">
        <f t="shared" si="7"/>
        <v>45</v>
      </c>
      <c r="O45" s="44">
        <f t="shared" si="7"/>
        <v>19</v>
      </c>
      <c r="P45" s="44">
        <f t="shared" si="7"/>
        <v>17</v>
      </c>
      <c r="Q45" s="44">
        <f t="shared" si="7"/>
        <v>8</v>
      </c>
      <c r="R45" s="44">
        <f t="shared" si="7"/>
        <v>25</v>
      </c>
      <c r="S45" s="44">
        <f t="shared" si="7"/>
        <v>2</v>
      </c>
      <c r="T45" s="44">
        <f t="shared" si="7"/>
        <v>88</v>
      </c>
      <c r="U45" s="45">
        <f>((T45+Q45+N45-R45)+(O45*2))/E45</f>
        <v>0.64166666666666672</v>
      </c>
      <c r="V45" s="46">
        <v>414</v>
      </c>
      <c r="W45" s="46" t="s">
        <v>76</v>
      </c>
      <c r="X45" s="46" t="s">
        <v>77</v>
      </c>
      <c r="Y45" s="59">
        <v>761</v>
      </c>
      <c r="Z45" s="47"/>
      <c r="AA45" s="43" t="s">
        <v>158</v>
      </c>
      <c r="AB45" s="68" t="s">
        <v>159</v>
      </c>
    </row>
    <row r="46" spans="1:28" x14ac:dyDescent="0.3">
      <c r="A46" s="1"/>
      <c r="B46" s="1"/>
      <c r="C46" s="1"/>
      <c r="D46" s="1"/>
      <c r="F46" s="48" t="s">
        <v>41</v>
      </c>
      <c r="G46" s="49">
        <f>F45/G45</f>
        <v>0.44186046511627908</v>
      </c>
      <c r="H46" s="27"/>
      <c r="I46" s="1"/>
      <c r="J46" s="48" t="s">
        <v>42</v>
      </c>
      <c r="K46" s="50">
        <f>J45/K45</f>
        <v>1</v>
      </c>
      <c r="L46" s="1"/>
      <c r="M46" s="39" t="s">
        <v>43</v>
      </c>
      <c r="N46" s="51">
        <v>6</v>
      </c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44</v>
      </c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1"/>
      <c r="D48" s="1"/>
      <c r="F48" s="48"/>
      <c r="G48" s="70"/>
      <c r="H48" s="27"/>
      <c r="I48" s="1"/>
      <c r="J48" s="48"/>
      <c r="K48" s="71"/>
      <c r="L48" s="1"/>
      <c r="M48" s="39"/>
      <c r="N48" s="72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/>
      <c r="V49" s="22"/>
      <c r="W49" s="22"/>
      <c r="X49" s="22"/>
      <c r="Y49" s="52"/>
      <c r="Z49" s="41"/>
      <c r="AA49" s="1"/>
      <c r="AB49" s="28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13879-32B7-49F9-AACA-000B41666DF3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5546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358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29609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71</v>
      </c>
      <c r="D4" s="7" t="s">
        <v>5</v>
      </c>
      <c r="E4" s="8"/>
      <c r="F4" s="5"/>
      <c r="G4" s="1"/>
      <c r="J4" s="15" t="s">
        <v>249</v>
      </c>
      <c r="K4" s="16" t="s">
        <v>45</v>
      </c>
      <c r="L4" s="17"/>
      <c r="M4" s="18"/>
      <c r="N4" s="19">
        <v>22</v>
      </c>
      <c r="O4" s="19">
        <v>17</v>
      </c>
      <c r="P4" s="19">
        <v>20</v>
      </c>
      <c r="Q4" s="19">
        <v>20</v>
      </c>
      <c r="R4" s="20"/>
      <c r="S4" s="21">
        <f>SUM(N4:R4)</f>
        <v>79</v>
      </c>
      <c r="T4" s="22">
        <v>418</v>
      </c>
    </row>
    <row r="5" spans="1:28" x14ac:dyDescent="0.3">
      <c r="B5" s="1"/>
      <c r="C5" s="6" t="s">
        <v>379</v>
      </c>
      <c r="D5" s="7" t="s">
        <v>6</v>
      </c>
      <c r="E5" s="1"/>
      <c r="F5" s="1"/>
      <c r="G5" s="1"/>
      <c r="J5" s="15" t="s">
        <v>250</v>
      </c>
      <c r="K5" s="16" t="s">
        <v>64</v>
      </c>
      <c r="L5" s="17"/>
      <c r="M5" s="18"/>
      <c r="N5" s="19">
        <v>15</v>
      </c>
      <c r="O5" s="19">
        <v>18</v>
      </c>
      <c r="P5" s="19">
        <v>21</v>
      </c>
      <c r="Q5" s="19">
        <v>24</v>
      </c>
      <c r="R5" s="20"/>
      <c r="S5" s="21">
        <f>SUM(N5:R5)</f>
        <v>78</v>
      </c>
      <c r="T5" s="22">
        <v>418</v>
      </c>
      <c r="U5" s="1"/>
      <c r="V5" s="1"/>
      <c r="W5" s="1"/>
    </row>
    <row r="6" spans="1:28" x14ac:dyDescent="0.3">
      <c r="C6" s="62">
        <v>1351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3"/>
      <c r="D7" s="7" t="s">
        <v>8</v>
      </c>
      <c r="G7" s="1"/>
      <c r="S7" s="1"/>
      <c r="T7" s="25" t="s">
        <v>9</v>
      </c>
      <c r="U7" s="1"/>
      <c r="V7" s="26">
        <v>418</v>
      </c>
      <c r="W7" s="1"/>
    </row>
    <row r="8" spans="1:28" x14ac:dyDescent="0.3">
      <c r="B8" s="1"/>
      <c r="C8" s="63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16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63</v>
      </c>
      <c r="B13" s="1" t="s">
        <v>46</v>
      </c>
      <c r="C13" s="27" t="s">
        <v>56</v>
      </c>
      <c r="D13" s="38">
        <v>20</v>
      </c>
      <c r="E13" s="84"/>
      <c r="F13" s="84"/>
      <c r="G13" s="84"/>
      <c r="H13" s="27"/>
      <c r="I13" s="27"/>
      <c r="J13" s="84"/>
      <c r="K13" s="84"/>
      <c r="L13" s="84"/>
      <c r="M13" s="84"/>
      <c r="N13" s="27">
        <f>SUM(L13:M13)</f>
        <v>0</v>
      </c>
      <c r="O13" s="84"/>
      <c r="P13" s="85"/>
      <c r="Q13" s="84"/>
      <c r="R13" s="84"/>
      <c r="S13" s="84"/>
      <c r="T13" s="27">
        <v>6</v>
      </c>
      <c r="U13" s="40" t="str">
        <f>IFERROR(((T13+Q13+N13-R13)+(O13*2))/E13,"")</f>
        <v/>
      </c>
      <c r="V13" s="22">
        <v>418</v>
      </c>
      <c r="W13" s="22" t="s">
        <v>76</v>
      </c>
      <c r="X13" s="22" t="s">
        <v>84</v>
      </c>
      <c r="Y13" s="58">
        <v>1351</v>
      </c>
      <c r="Z13" s="41"/>
      <c r="AA13" s="1" t="s">
        <v>78</v>
      </c>
      <c r="AB13" s="28" t="s">
        <v>252</v>
      </c>
    </row>
    <row r="14" spans="1:28" x14ac:dyDescent="0.3">
      <c r="A14" s="1" t="s">
        <v>63</v>
      </c>
      <c r="B14" s="1" t="s">
        <v>46</v>
      </c>
      <c r="C14" s="27" t="s">
        <v>47</v>
      </c>
      <c r="D14" s="38">
        <v>7</v>
      </c>
      <c r="E14" s="84"/>
      <c r="F14" s="84"/>
      <c r="G14" s="84"/>
      <c r="H14" s="27"/>
      <c r="I14" s="27"/>
      <c r="J14" s="84"/>
      <c r="K14" s="84"/>
      <c r="L14" s="84"/>
      <c r="M14" s="84"/>
      <c r="N14" s="27">
        <f t="shared" ref="N14:N18" si="0">SUM(L14:M14)</f>
        <v>0</v>
      </c>
      <c r="O14" s="85"/>
      <c r="P14" s="85"/>
      <c r="Q14" s="85"/>
      <c r="R14" s="85"/>
      <c r="S14" s="85"/>
      <c r="T14" s="27">
        <f t="shared" ref="T14:T21" si="1">+(F14*2)+J14</f>
        <v>0</v>
      </c>
      <c r="U14" s="40" t="str">
        <f t="shared" ref="U14:U21" si="2">IFERROR(((T14+Q14+N14-R14)+(O14*2))/E14,"")</f>
        <v/>
      </c>
      <c r="V14" s="22">
        <v>418</v>
      </c>
      <c r="W14" s="22" t="s">
        <v>76</v>
      </c>
      <c r="X14" s="22" t="s">
        <v>84</v>
      </c>
      <c r="Y14" s="58">
        <v>1351</v>
      </c>
      <c r="Z14" s="41"/>
      <c r="AA14" s="1" t="s">
        <v>78</v>
      </c>
      <c r="AB14" s="28" t="s">
        <v>252</v>
      </c>
    </row>
    <row r="15" spans="1:28" x14ac:dyDescent="0.3">
      <c r="A15" s="1" t="s">
        <v>63</v>
      </c>
      <c r="B15" s="1" t="s">
        <v>46</v>
      </c>
      <c r="C15" s="27" t="s">
        <v>80</v>
      </c>
      <c r="D15" s="38">
        <v>22</v>
      </c>
      <c r="E15" s="84" t="s">
        <v>436</v>
      </c>
      <c r="F15" s="84"/>
      <c r="G15" s="84"/>
      <c r="H15" s="27"/>
      <c r="I15" s="27"/>
      <c r="J15" s="84"/>
      <c r="K15" s="84"/>
      <c r="L15" s="84"/>
      <c r="M15" s="84"/>
      <c r="N15" s="27"/>
      <c r="O15" s="85"/>
      <c r="P15" s="85"/>
      <c r="Q15" s="85"/>
      <c r="R15" s="85"/>
      <c r="S15" s="85"/>
      <c r="T15" s="27"/>
      <c r="U15" s="40"/>
      <c r="V15" s="22">
        <v>418</v>
      </c>
      <c r="W15" s="22" t="s">
        <v>76</v>
      </c>
      <c r="X15" s="22" t="s">
        <v>84</v>
      </c>
      <c r="Y15" s="58">
        <v>1351</v>
      </c>
      <c r="Z15" s="41"/>
      <c r="AA15" s="1" t="s">
        <v>78</v>
      </c>
      <c r="AB15" s="28" t="s">
        <v>252</v>
      </c>
    </row>
    <row r="16" spans="1:28" x14ac:dyDescent="0.3">
      <c r="A16" s="1" t="s">
        <v>63</v>
      </c>
      <c r="B16" s="1" t="s">
        <v>46</v>
      </c>
      <c r="C16" s="27" t="s">
        <v>48</v>
      </c>
      <c r="D16" s="38">
        <v>50</v>
      </c>
      <c r="E16" s="84"/>
      <c r="F16" s="84"/>
      <c r="G16" s="84"/>
      <c r="H16" s="27"/>
      <c r="I16" s="27"/>
      <c r="J16" s="84"/>
      <c r="K16" s="84"/>
      <c r="L16" s="84"/>
      <c r="M16" s="84"/>
      <c r="N16" s="27">
        <f t="shared" si="0"/>
        <v>0</v>
      </c>
      <c r="O16" s="85"/>
      <c r="P16" s="85"/>
      <c r="Q16" s="85"/>
      <c r="R16" s="85"/>
      <c r="S16" s="85"/>
      <c r="T16" s="27">
        <v>20</v>
      </c>
      <c r="U16" s="40" t="str">
        <f t="shared" si="2"/>
        <v/>
      </c>
      <c r="V16" s="22">
        <v>418</v>
      </c>
      <c r="W16" s="22" t="s">
        <v>76</v>
      </c>
      <c r="X16" s="22" t="s">
        <v>84</v>
      </c>
      <c r="Y16" s="58">
        <v>1351</v>
      </c>
      <c r="Z16" s="41"/>
      <c r="AA16" s="1" t="s">
        <v>78</v>
      </c>
      <c r="AB16" s="28" t="s">
        <v>252</v>
      </c>
    </row>
    <row r="17" spans="1:28" x14ac:dyDescent="0.3">
      <c r="A17" s="1" t="s">
        <v>63</v>
      </c>
      <c r="B17" s="1" t="s">
        <v>46</v>
      </c>
      <c r="C17" s="27" t="s">
        <v>49</v>
      </c>
      <c r="D17" s="38">
        <v>1</v>
      </c>
      <c r="E17" s="84"/>
      <c r="F17" s="84"/>
      <c r="G17" s="84"/>
      <c r="H17" s="27"/>
      <c r="I17" s="27"/>
      <c r="J17" s="84"/>
      <c r="K17" s="84"/>
      <c r="L17" s="84"/>
      <c r="M17" s="84"/>
      <c r="N17" s="27">
        <f t="shared" si="0"/>
        <v>0</v>
      </c>
      <c r="O17" s="85"/>
      <c r="P17" s="85"/>
      <c r="Q17" s="85"/>
      <c r="R17" s="85"/>
      <c r="S17" s="85"/>
      <c r="T17" s="27">
        <v>21</v>
      </c>
      <c r="U17" s="40" t="str">
        <f t="shared" si="2"/>
        <v/>
      </c>
      <c r="V17" s="22">
        <v>418</v>
      </c>
      <c r="W17" s="22" t="s">
        <v>76</v>
      </c>
      <c r="X17" s="22" t="s">
        <v>84</v>
      </c>
      <c r="Y17" s="58">
        <v>1351</v>
      </c>
      <c r="Z17" s="41"/>
      <c r="AA17" s="1" t="s">
        <v>78</v>
      </c>
      <c r="AB17" s="28" t="s">
        <v>252</v>
      </c>
    </row>
    <row r="18" spans="1:28" x14ac:dyDescent="0.3">
      <c r="A18" s="1" t="s">
        <v>63</v>
      </c>
      <c r="B18" s="1" t="s">
        <v>46</v>
      </c>
      <c r="C18" s="27" t="s">
        <v>50</v>
      </c>
      <c r="D18" s="38">
        <v>12</v>
      </c>
      <c r="E18" s="84"/>
      <c r="F18" s="84"/>
      <c r="G18" s="84"/>
      <c r="H18" s="27"/>
      <c r="I18" s="27"/>
      <c r="J18" s="84"/>
      <c r="K18" s="84"/>
      <c r="L18" s="84"/>
      <c r="M18" s="84"/>
      <c r="N18" s="27">
        <f t="shared" si="0"/>
        <v>0</v>
      </c>
      <c r="O18" s="85"/>
      <c r="P18" s="85"/>
      <c r="Q18" s="85"/>
      <c r="R18" s="85"/>
      <c r="S18" s="85"/>
      <c r="T18" s="27">
        <v>16</v>
      </c>
      <c r="U18" s="40" t="str">
        <f t="shared" si="2"/>
        <v/>
      </c>
      <c r="V18" s="22">
        <v>418</v>
      </c>
      <c r="W18" s="22" t="s">
        <v>76</v>
      </c>
      <c r="X18" s="22" t="s">
        <v>84</v>
      </c>
      <c r="Y18" s="58">
        <v>1351</v>
      </c>
      <c r="Z18" s="41"/>
      <c r="AA18" s="1" t="s">
        <v>78</v>
      </c>
      <c r="AB18" s="28" t="s">
        <v>252</v>
      </c>
    </row>
    <row r="19" spans="1:28" x14ac:dyDescent="0.3">
      <c r="A19" s="1" t="s">
        <v>63</v>
      </c>
      <c r="B19" s="1" t="s">
        <v>46</v>
      </c>
      <c r="C19" s="27" t="s">
        <v>54</v>
      </c>
      <c r="D19" s="38">
        <v>11</v>
      </c>
      <c r="E19" s="84"/>
      <c r="F19" s="84"/>
      <c r="G19" s="84"/>
      <c r="H19" s="27"/>
      <c r="I19" s="27"/>
      <c r="J19" s="84"/>
      <c r="K19" s="84"/>
      <c r="L19" s="84"/>
      <c r="M19" s="84"/>
      <c r="N19" s="27">
        <f>SUM(L19:M19)</f>
        <v>0</v>
      </c>
      <c r="O19" s="85"/>
      <c r="P19" s="85"/>
      <c r="Q19" s="85"/>
      <c r="R19" s="85"/>
      <c r="S19" s="85"/>
      <c r="T19" s="27">
        <f t="shared" si="1"/>
        <v>0</v>
      </c>
      <c r="U19" s="40" t="str">
        <f t="shared" si="2"/>
        <v/>
      </c>
      <c r="V19" s="22">
        <v>418</v>
      </c>
      <c r="W19" s="22" t="s">
        <v>76</v>
      </c>
      <c r="X19" s="22" t="s">
        <v>84</v>
      </c>
      <c r="Y19" s="58">
        <v>1351</v>
      </c>
      <c r="Z19" s="41"/>
      <c r="AA19" s="1" t="s">
        <v>78</v>
      </c>
      <c r="AB19" s="28" t="s">
        <v>252</v>
      </c>
    </row>
    <row r="20" spans="1:28" x14ac:dyDescent="0.3">
      <c r="A20" s="1" t="s">
        <v>63</v>
      </c>
      <c r="B20" s="1" t="s">
        <v>46</v>
      </c>
      <c r="C20" s="27" t="s">
        <v>51</v>
      </c>
      <c r="D20" s="38">
        <v>44</v>
      </c>
      <c r="E20" s="84"/>
      <c r="F20" s="84"/>
      <c r="G20" s="84"/>
      <c r="H20" s="27"/>
      <c r="I20" s="27"/>
      <c r="J20" s="84"/>
      <c r="K20" s="84"/>
      <c r="L20" s="84"/>
      <c r="M20" s="84"/>
      <c r="N20" s="27">
        <f>SUM(L20:M20)</f>
        <v>0</v>
      </c>
      <c r="O20" s="85"/>
      <c r="P20" s="85"/>
      <c r="Q20" s="85"/>
      <c r="R20" s="85"/>
      <c r="S20" s="85"/>
      <c r="T20" s="27">
        <v>16</v>
      </c>
      <c r="U20" s="40" t="str">
        <f t="shared" si="2"/>
        <v/>
      </c>
      <c r="V20" s="22">
        <v>418</v>
      </c>
      <c r="W20" s="22" t="s">
        <v>76</v>
      </c>
      <c r="X20" s="22" t="s">
        <v>84</v>
      </c>
      <c r="Y20" s="58">
        <v>1351</v>
      </c>
      <c r="Z20" s="41"/>
      <c r="AA20" s="1" t="s">
        <v>78</v>
      </c>
      <c r="AB20" s="28" t="s">
        <v>252</v>
      </c>
    </row>
    <row r="21" spans="1:28" x14ac:dyDescent="0.3">
      <c r="A21" s="1" t="s">
        <v>63</v>
      </c>
      <c r="B21" s="1" t="s">
        <v>46</v>
      </c>
      <c r="C21" s="27" t="s">
        <v>52</v>
      </c>
      <c r="D21" s="38">
        <v>10</v>
      </c>
      <c r="E21" s="84"/>
      <c r="F21" s="84"/>
      <c r="G21" s="84"/>
      <c r="H21" s="27"/>
      <c r="I21" s="27"/>
      <c r="J21" s="84"/>
      <c r="K21" s="84"/>
      <c r="L21" s="84"/>
      <c r="M21" s="84"/>
      <c r="N21" s="27">
        <f>SUM(L21:M21)</f>
        <v>0</v>
      </c>
      <c r="O21" s="85"/>
      <c r="P21" s="85"/>
      <c r="Q21" s="85"/>
      <c r="R21" s="85"/>
      <c r="S21" s="85"/>
      <c r="T21" s="27">
        <f t="shared" si="1"/>
        <v>0</v>
      </c>
      <c r="U21" s="40" t="str">
        <f t="shared" si="2"/>
        <v/>
      </c>
      <c r="V21" s="22">
        <v>418</v>
      </c>
      <c r="W21" s="22" t="s">
        <v>76</v>
      </c>
      <c r="X21" s="22" t="s">
        <v>84</v>
      </c>
      <c r="Y21" s="58">
        <v>1351</v>
      </c>
      <c r="Z21" s="41"/>
      <c r="AA21" s="1" t="s">
        <v>78</v>
      </c>
      <c r="AB21" s="28" t="s">
        <v>252</v>
      </c>
    </row>
    <row r="22" spans="1:28" x14ac:dyDescent="0.3">
      <c r="A22" s="1" t="s">
        <v>63</v>
      </c>
      <c r="B22" s="1" t="s">
        <v>46</v>
      </c>
      <c r="C22" s="55" t="s">
        <v>39</v>
      </c>
      <c r="D22" s="1"/>
      <c r="E22" s="55">
        <v>240</v>
      </c>
      <c r="F22" s="55">
        <v>31</v>
      </c>
      <c r="G22" s="55">
        <v>77</v>
      </c>
      <c r="H22" s="55"/>
      <c r="I22" s="55"/>
      <c r="J22" s="55">
        <v>17</v>
      </c>
      <c r="K22" s="55">
        <v>24</v>
      </c>
      <c r="L22" s="55"/>
      <c r="M22" s="55"/>
      <c r="N22" s="5"/>
      <c r="O22" s="55"/>
      <c r="P22" s="55">
        <v>20</v>
      </c>
      <c r="Q22" s="42"/>
      <c r="R22" s="42"/>
      <c r="S22" s="42"/>
      <c r="T22" s="27"/>
      <c r="U22" s="40" t="str">
        <f t="shared" ref="U22" si="3">_xlfn.IFNA("",((T22+Q22+N22-R22)+(O22*2))/E22)</f>
        <v/>
      </c>
      <c r="V22" s="22">
        <v>418</v>
      </c>
      <c r="W22" s="22" t="s">
        <v>76</v>
      </c>
      <c r="X22" s="22" t="s">
        <v>84</v>
      </c>
      <c r="Y22" s="58">
        <v>1351</v>
      </c>
      <c r="Z22" s="41"/>
      <c r="AA22" s="1" t="s">
        <v>78</v>
      </c>
      <c r="AB22" s="28" t="s">
        <v>252</v>
      </c>
    </row>
    <row r="23" spans="1:28" x14ac:dyDescent="0.3">
      <c r="A23" s="43" t="s">
        <v>63</v>
      </c>
      <c r="B23" s="43" t="s">
        <v>46</v>
      </c>
      <c r="C23" s="44" t="s">
        <v>40</v>
      </c>
      <c r="D23" s="43"/>
      <c r="E23" s="44">
        <f t="shared" ref="E23:T23" si="4">SUM(E13:E22)</f>
        <v>240</v>
      </c>
      <c r="F23" s="44">
        <f t="shared" si="4"/>
        <v>31</v>
      </c>
      <c r="G23" s="44">
        <f t="shared" si="4"/>
        <v>77</v>
      </c>
      <c r="H23" s="44">
        <f t="shared" si="4"/>
        <v>0</v>
      </c>
      <c r="I23" s="44">
        <f t="shared" si="4"/>
        <v>0</v>
      </c>
      <c r="J23" s="44">
        <f t="shared" si="4"/>
        <v>17</v>
      </c>
      <c r="K23" s="44">
        <f t="shared" si="4"/>
        <v>24</v>
      </c>
      <c r="L23" s="44">
        <f t="shared" si="4"/>
        <v>0</v>
      </c>
      <c r="M23" s="44">
        <f t="shared" si="4"/>
        <v>0</v>
      </c>
      <c r="N23" s="44">
        <f t="shared" si="4"/>
        <v>0</v>
      </c>
      <c r="O23" s="44">
        <f t="shared" si="4"/>
        <v>0</v>
      </c>
      <c r="P23" s="44">
        <f t="shared" si="4"/>
        <v>20</v>
      </c>
      <c r="Q23" s="44">
        <f t="shared" si="4"/>
        <v>0</v>
      </c>
      <c r="R23" s="44">
        <f t="shared" si="4"/>
        <v>0</v>
      </c>
      <c r="S23" s="44">
        <f t="shared" si="4"/>
        <v>0</v>
      </c>
      <c r="T23" s="44">
        <f t="shared" si="4"/>
        <v>79</v>
      </c>
      <c r="U23" s="45">
        <f>((T23+Q23+N23-R23)+(O23*2))/E23</f>
        <v>0.32916666666666666</v>
      </c>
      <c r="V23" s="46">
        <v>418</v>
      </c>
      <c r="W23" s="46" t="s">
        <v>76</v>
      </c>
      <c r="X23" s="46" t="s">
        <v>84</v>
      </c>
      <c r="Y23" s="59">
        <v>1351</v>
      </c>
      <c r="Z23" s="47"/>
      <c r="AA23" s="43" t="s">
        <v>78</v>
      </c>
      <c r="AB23" s="68" t="s">
        <v>252</v>
      </c>
    </row>
    <row r="24" spans="1:28" x14ac:dyDescent="0.3">
      <c r="A24" s="1"/>
      <c r="B24" s="1"/>
      <c r="C24" s="1"/>
      <c r="D24" s="1"/>
      <c r="F24" s="48" t="s">
        <v>41</v>
      </c>
      <c r="G24" s="49">
        <f>F23/G23</f>
        <v>0.40259740259740262</v>
      </c>
      <c r="H24" s="27"/>
      <c r="I24" s="1"/>
      <c r="J24" s="48" t="s">
        <v>42</v>
      </c>
      <c r="K24" s="50">
        <f>J23/K23</f>
        <v>0.70833333333333337</v>
      </c>
      <c r="L24" s="1"/>
      <c r="M24" s="39" t="s">
        <v>43</v>
      </c>
      <c r="N24" s="51"/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1"/>
      <c r="D26" s="1"/>
      <c r="F26" s="48"/>
      <c r="G26" s="70"/>
      <c r="H26" s="27"/>
      <c r="I26" s="1"/>
      <c r="J26" s="48"/>
      <c r="K26" s="71"/>
      <c r="L26" s="1"/>
      <c r="M26" s="39"/>
      <c r="N26" s="72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15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447</v>
      </c>
      <c r="B35" s="1" t="s">
        <v>63</v>
      </c>
      <c r="C35" s="27" t="s">
        <v>157</v>
      </c>
      <c r="D35" s="38">
        <v>21</v>
      </c>
      <c r="E35" s="84"/>
      <c r="F35" s="84"/>
      <c r="G35" s="84"/>
      <c r="H35" s="27"/>
      <c r="I35" s="27"/>
      <c r="J35" s="84"/>
      <c r="K35" s="84"/>
      <c r="L35" s="84"/>
      <c r="M35" s="84"/>
      <c r="N35" s="27">
        <f t="shared" ref="N35:N39" si="5">SUM(L35:M35)</f>
        <v>0</v>
      </c>
      <c r="O35" s="85"/>
      <c r="P35" s="85"/>
      <c r="Q35" s="85"/>
      <c r="R35" s="85"/>
      <c r="S35" s="85"/>
      <c r="T35" s="39">
        <v>4</v>
      </c>
      <c r="U35" s="40" t="str">
        <f t="shared" ref="U35:U43" si="6">IFERROR(((T35+Q35+N35-R35)+(O35*2))/E35,"")</f>
        <v/>
      </c>
      <c r="V35" s="22">
        <v>418</v>
      </c>
      <c r="W35" s="22" t="s">
        <v>83</v>
      </c>
      <c r="X35" s="22" t="s">
        <v>77</v>
      </c>
      <c r="Y35" s="58">
        <v>1351</v>
      </c>
      <c r="Z35" s="41"/>
      <c r="AA35" s="1" t="s">
        <v>158</v>
      </c>
      <c r="AB35" s="28" t="s">
        <v>253</v>
      </c>
    </row>
    <row r="36" spans="1:28" x14ac:dyDescent="0.3">
      <c r="A36" s="1" t="s">
        <v>447</v>
      </c>
      <c r="B36" s="1" t="s">
        <v>63</v>
      </c>
      <c r="C36" s="27" t="s">
        <v>160</v>
      </c>
      <c r="D36" s="38">
        <v>24</v>
      </c>
      <c r="E36" s="84"/>
      <c r="F36" s="84"/>
      <c r="G36" s="84"/>
      <c r="H36" s="27"/>
      <c r="I36" s="27"/>
      <c r="J36" s="84"/>
      <c r="K36" s="84"/>
      <c r="L36" s="84"/>
      <c r="M36" s="84"/>
      <c r="N36" s="27">
        <f t="shared" si="5"/>
        <v>0</v>
      </c>
      <c r="O36" s="85"/>
      <c r="P36" s="85"/>
      <c r="Q36" s="85"/>
      <c r="R36" s="85"/>
      <c r="S36" s="85"/>
      <c r="T36" s="39">
        <v>9</v>
      </c>
      <c r="U36" s="40" t="str">
        <f t="shared" si="6"/>
        <v/>
      </c>
      <c r="V36" s="22">
        <v>418</v>
      </c>
      <c r="W36" s="22" t="s">
        <v>83</v>
      </c>
      <c r="X36" s="22" t="s">
        <v>77</v>
      </c>
      <c r="Y36" s="58">
        <v>1351</v>
      </c>
      <c r="Z36" s="41"/>
      <c r="AA36" s="1" t="s">
        <v>158</v>
      </c>
      <c r="AB36" s="28" t="s">
        <v>253</v>
      </c>
    </row>
    <row r="37" spans="1:28" x14ac:dyDescent="0.3">
      <c r="A37" s="1" t="s">
        <v>447</v>
      </c>
      <c r="B37" s="1" t="s">
        <v>63</v>
      </c>
      <c r="C37" s="27" t="s">
        <v>161</v>
      </c>
      <c r="D37" s="38">
        <v>32</v>
      </c>
      <c r="E37" s="84"/>
      <c r="F37" s="84"/>
      <c r="G37" s="84"/>
      <c r="H37" s="27"/>
      <c r="I37" s="27"/>
      <c r="J37" s="84"/>
      <c r="K37" s="84"/>
      <c r="L37" s="84"/>
      <c r="M37" s="84"/>
      <c r="N37" s="27">
        <f t="shared" si="5"/>
        <v>0</v>
      </c>
      <c r="O37" s="85"/>
      <c r="P37" s="85"/>
      <c r="Q37" s="85"/>
      <c r="R37" s="85"/>
      <c r="S37" s="85"/>
      <c r="T37" s="39">
        <v>2</v>
      </c>
      <c r="U37" s="40" t="str">
        <f t="shared" si="6"/>
        <v/>
      </c>
      <c r="V37" s="22">
        <v>418</v>
      </c>
      <c r="W37" s="22" t="s">
        <v>83</v>
      </c>
      <c r="X37" s="22" t="s">
        <v>77</v>
      </c>
      <c r="Y37" s="58">
        <v>1351</v>
      </c>
      <c r="Z37" s="41"/>
      <c r="AA37" s="1" t="s">
        <v>158</v>
      </c>
      <c r="AB37" s="28" t="s">
        <v>253</v>
      </c>
    </row>
    <row r="38" spans="1:28" x14ac:dyDescent="0.3">
      <c r="A38" s="1" t="s">
        <v>447</v>
      </c>
      <c r="B38" s="1" t="s">
        <v>63</v>
      </c>
      <c r="C38" s="27" t="s">
        <v>162</v>
      </c>
      <c r="D38" s="38">
        <v>44</v>
      </c>
      <c r="E38" s="84"/>
      <c r="F38" s="84"/>
      <c r="G38" s="84"/>
      <c r="H38" s="27"/>
      <c r="I38" s="27"/>
      <c r="J38" s="84"/>
      <c r="K38" s="84"/>
      <c r="L38" s="84"/>
      <c r="M38" s="84"/>
      <c r="N38" s="27">
        <f t="shared" si="5"/>
        <v>0</v>
      </c>
      <c r="O38" s="85"/>
      <c r="P38" s="85"/>
      <c r="Q38" s="85"/>
      <c r="R38" s="85"/>
      <c r="S38" s="85"/>
      <c r="T38" s="39">
        <v>8</v>
      </c>
      <c r="U38" s="40" t="str">
        <f t="shared" si="6"/>
        <v/>
      </c>
      <c r="V38" s="22">
        <v>418</v>
      </c>
      <c r="W38" s="22" t="s">
        <v>83</v>
      </c>
      <c r="X38" s="22" t="s">
        <v>77</v>
      </c>
      <c r="Y38" s="58">
        <v>1351</v>
      </c>
      <c r="Z38" s="41"/>
      <c r="AA38" s="1" t="s">
        <v>158</v>
      </c>
      <c r="AB38" s="28" t="s">
        <v>253</v>
      </c>
    </row>
    <row r="39" spans="1:28" x14ac:dyDescent="0.3">
      <c r="A39" s="1" t="s">
        <v>447</v>
      </c>
      <c r="B39" s="1" t="s">
        <v>63</v>
      </c>
      <c r="C39" s="27" t="s">
        <v>163</v>
      </c>
      <c r="D39" s="38">
        <v>15</v>
      </c>
      <c r="E39" s="84"/>
      <c r="F39" s="84"/>
      <c r="G39" s="84"/>
      <c r="H39" s="27"/>
      <c r="I39" s="27"/>
      <c r="J39" s="84"/>
      <c r="K39" s="84"/>
      <c r="L39" s="84"/>
      <c r="M39" s="84"/>
      <c r="N39" s="27">
        <f t="shared" si="5"/>
        <v>0</v>
      </c>
      <c r="O39" s="85"/>
      <c r="P39" s="85"/>
      <c r="Q39" s="85"/>
      <c r="R39" s="85"/>
      <c r="S39" s="85"/>
      <c r="T39" s="39">
        <v>19</v>
      </c>
      <c r="U39" s="40" t="str">
        <f t="shared" si="6"/>
        <v/>
      </c>
      <c r="V39" s="22">
        <v>418</v>
      </c>
      <c r="W39" s="22" t="s">
        <v>83</v>
      </c>
      <c r="X39" s="22" t="s">
        <v>77</v>
      </c>
      <c r="Y39" s="58">
        <v>1351</v>
      </c>
      <c r="Z39" s="41"/>
      <c r="AA39" s="1" t="s">
        <v>158</v>
      </c>
      <c r="AB39" s="28" t="s">
        <v>253</v>
      </c>
    </row>
    <row r="40" spans="1:28" x14ac:dyDescent="0.3">
      <c r="A40" s="1" t="s">
        <v>447</v>
      </c>
      <c r="B40" s="1" t="s">
        <v>63</v>
      </c>
      <c r="C40" s="27" t="s">
        <v>164</v>
      </c>
      <c r="D40" s="38">
        <v>42</v>
      </c>
      <c r="E40" s="84"/>
      <c r="F40" s="84"/>
      <c r="G40" s="84"/>
      <c r="H40" s="27"/>
      <c r="I40" s="27"/>
      <c r="J40" s="84"/>
      <c r="K40" s="84"/>
      <c r="L40" s="84"/>
      <c r="M40" s="84"/>
      <c r="N40" s="27">
        <f>SUM(L40:M40)</f>
        <v>0</v>
      </c>
      <c r="O40" s="85"/>
      <c r="P40" s="85"/>
      <c r="Q40" s="85"/>
      <c r="R40" s="85"/>
      <c r="S40" s="85"/>
      <c r="T40" s="39">
        <v>12</v>
      </c>
      <c r="U40" s="40" t="str">
        <f t="shared" si="6"/>
        <v/>
      </c>
      <c r="V40" s="22">
        <v>418</v>
      </c>
      <c r="W40" s="22" t="s">
        <v>83</v>
      </c>
      <c r="X40" s="22" t="s">
        <v>77</v>
      </c>
      <c r="Y40" s="58">
        <v>1351</v>
      </c>
      <c r="Z40" s="41"/>
      <c r="AA40" s="1" t="s">
        <v>158</v>
      </c>
      <c r="AB40" s="28" t="s">
        <v>253</v>
      </c>
    </row>
    <row r="41" spans="1:28" x14ac:dyDescent="0.3">
      <c r="A41" s="1" t="s">
        <v>447</v>
      </c>
      <c r="B41" s="1" t="s">
        <v>63</v>
      </c>
      <c r="C41" s="27" t="s">
        <v>165</v>
      </c>
      <c r="D41" s="38">
        <v>53</v>
      </c>
      <c r="E41" s="84"/>
      <c r="F41" s="84"/>
      <c r="G41" s="84"/>
      <c r="H41" s="27"/>
      <c r="I41" s="27"/>
      <c r="J41" s="84"/>
      <c r="K41" s="84"/>
      <c r="L41" s="84"/>
      <c r="M41" s="84"/>
      <c r="N41" s="27">
        <f>SUM(L41:M41)</f>
        <v>0</v>
      </c>
      <c r="O41" s="85"/>
      <c r="P41" s="85"/>
      <c r="Q41" s="85"/>
      <c r="R41" s="85"/>
      <c r="S41" s="85"/>
      <c r="T41" s="39">
        <v>2</v>
      </c>
      <c r="U41" s="40" t="str">
        <f t="shared" si="6"/>
        <v/>
      </c>
      <c r="V41" s="22">
        <v>418</v>
      </c>
      <c r="W41" s="22" t="s">
        <v>83</v>
      </c>
      <c r="X41" s="22" t="s">
        <v>77</v>
      </c>
      <c r="Y41" s="58">
        <v>1351</v>
      </c>
      <c r="Z41" s="41"/>
      <c r="AA41" s="1" t="s">
        <v>158</v>
      </c>
      <c r="AB41" s="28" t="s">
        <v>253</v>
      </c>
    </row>
    <row r="42" spans="1:28" x14ac:dyDescent="0.3">
      <c r="A42" s="1" t="s">
        <v>447</v>
      </c>
      <c r="B42" s="1" t="s">
        <v>63</v>
      </c>
      <c r="C42" s="27" t="s">
        <v>167</v>
      </c>
      <c r="D42" s="38">
        <v>12</v>
      </c>
      <c r="E42" s="84"/>
      <c r="F42" s="84"/>
      <c r="G42" s="84"/>
      <c r="H42" s="27"/>
      <c r="I42" s="27"/>
      <c r="J42" s="84"/>
      <c r="K42" s="84"/>
      <c r="L42" s="84"/>
      <c r="M42" s="84"/>
      <c r="N42" s="27">
        <f>SUM(L42:M42)</f>
        <v>0</v>
      </c>
      <c r="O42" s="85"/>
      <c r="P42" s="85"/>
      <c r="Q42" s="85"/>
      <c r="R42" s="85"/>
      <c r="S42" s="85"/>
      <c r="T42" s="39">
        <v>2</v>
      </c>
      <c r="U42" s="40" t="str">
        <f t="shared" si="6"/>
        <v/>
      </c>
      <c r="V42" s="22">
        <v>418</v>
      </c>
      <c r="W42" s="22" t="s">
        <v>83</v>
      </c>
      <c r="X42" s="22" t="s">
        <v>77</v>
      </c>
      <c r="Y42" s="58">
        <v>1351</v>
      </c>
      <c r="Z42" s="41"/>
      <c r="AA42" s="1" t="s">
        <v>158</v>
      </c>
      <c r="AB42" s="28" t="s">
        <v>253</v>
      </c>
    </row>
    <row r="43" spans="1:28" x14ac:dyDescent="0.3">
      <c r="A43" s="1" t="s">
        <v>447</v>
      </c>
      <c r="B43" s="1" t="s">
        <v>63</v>
      </c>
      <c r="C43" s="27" t="s">
        <v>168</v>
      </c>
      <c r="D43" s="38">
        <v>11</v>
      </c>
      <c r="E43" s="84"/>
      <c r="F43" s="84"/>
      <c r="G43" s="84"/>
      <c r="H43" s="27"/>
      <c r="I43" s="27"/>
      <c r="J43" s="84"/>
      <c r="K43" s="84"/>
      <c r="L43" s="84"/>
      <c r="M43" s="84"/>
      <c r="N43" s="27">
        <f>SUM(L43:M43)</f>
        <v>0</v>
      </c>
      <c r="O43" s="85"/>
      <c r="P43" s="85"/>
      <c r="Q43" s="85"/>
      <c r="R43" s="85"/>
      <c r="S43" s="85"/>
      <c r="T43" s="39">
        <v>20</v>
      </c>
      <c r="U43" s="40" t="str">
        <f t="shared" si="6"/>
        <v/>
      </c>
      <c r="V43" s="22">
        <v>418</v>
      </c>
      <c r="W43" s="22" t="s">
        <v>83</v>
      </c>
      <c r="X43" s="22" t="s">
        <v>77</v>
      </c>
      <c r="Y43" s="58">
        <v>1351</v>
      </c>
      <c r="Z43" s="41"/>
      <c r="AA43" s="1" t="s">
        <v>158</v>
      </c>
      <c r="AB43" s="28" t="s">
        <v>253</v>
      </c>
    </row>
    <row r="44" spans="1:28" x14ac:dyDescent="0.3">
      <c r="A44" s="1" t="s">
        <v>447</v>
      </c>
      <c r="B44" s="1" t="s">
        <v>63</v>
      </c>
      <c r="C44" s="55" t="s">
        <v>39</v>
      </c>
      <c r="D44" s="1"/>
      <c r="E44" s="55">
        <v>240</v>
      </c>
      <c r="F44" s="55">
        <v>31</v>
      </c>
      <c r="G44" s="55">
        <v>80</v>
      </c>
      <c r="H44" s="55"/>
      <c r="I44" s="55"/>
      <c r="J44" s="55">
        <v>16</v>
      </c>
      <c r="K44" s="55" t="s">
        <v>381</v>
      </c>
      <c r="L44" s="55"/>
      <c r="M44" s="55"/>
      <c r="N44" s="55"/>
      <c r="O44" s="55"/>
      <c r="P44" s="55">
        <v>22</v>
      </c>
      <c r="Q44" s="42"/>
      <c r="R44" s="42"/>
      <c r="S44" s="42"/>
      <c r="T44" s="42"/>
      <c r="U44" s="40" t="str">
        <f t="shared" ref="U44" si="7">_xlfn.IFNA("",((T44+Q44+N44-R44)+(O44*2))/E44)</f>
        <v/>
      </c>
      <c r="V44" s="22">
        <v>418</v>
      </c>
      <c r="W44" s="22" t="s">
        <v>83</v>
      </c>
      <c r="X44" s="22" t="s">
        <v>77</v>
      </c>
      <c r="Y44" s="58">
        <v>1351</v>
      </c>
      <c r="Z44" s="41"/>
      <c r="AA44" s="1" t="s">
        <v>158</v>
      </c>
      <c r="AB44" s="28" t="s">
        <v>253</v>
      </c>
    </row>
    <row r="45" spans="1:28" x14ac:dyDescent="0.3">
      <c r="A45" s="43" t="s">
        <v>447</v>
      </c>
      <c r="B45" s="43" t="s">
        <v>63</v>
      </c>
      <c r="C45" s="44" t="s">
        <v>40</v>
      </c>
      <c r="D45" s="43"/>
      <c r="E45" s="44">
        <f t="shared" ref="E45:T45" si="8">SUM(E35:E44)</f>
        <v>240</v>
      </c>
      <c r="F45" s="44">
        <f t="shared" si="8"/>
        <v>31</v>
      </c>
      <c r="G45" s="44">
        <f t="shared" si="8"/>
        <v>80</v>
      </c>
      <c r="H45" s="44">
        <f t="shared" si="8"/>
        <v>0</v>
      </c>
      <c r="I45" s="44">
        <f t="shared" si="8"/>
        <v>0</v>
      </c>
      <c r="J45" s="44">
        <f t="shared" si="8"/>
        <v>16</v>
      </c>
      <c r="K45" s="44">
        <f t="shared" si="8"/>
        <v>0</v>
      </c>
      <c r="L45" s="44">
        <f t="shared" si="8"/>
        <v>0</v>
      </c>
      <c r="M45" s="44">
        <f t="shared" si="8"/>
        <v>0</v>
      </c>
      <c r="N45" s="44">
        <f t="shared" si="8"/>
        <v>0</v>
      </c>
      <c r="O45" s="44">
        <f t="shared" si="8"/>
        <v>0</v>
      </c>
      <c r="P45" s="44">
        <f t="shared" si="8"/>
        <v>22</v>
      </c>
      <c r="Q45" s="44">
        <f t="shared" si="8"/>
        <v>0</v>
      </c>
      <c r="R45" s="44">
        <f t="shared" si="8"/>
        <v>0</v>
      </c>
      <c r="S45" s="44">
        <f t="shared" si="8"/>
        <v>0</v>
      </c>
      <c r="T45" s="44">
        <f t="shared" si="8"/>
        <v>78</v>
      </c>
      <c r="U45" s="45">
        <f>((T45+Q45+N45-R45)+(O45*2))/E45</f>
        <v>0.32500000000000001</v>
      </c>
      <c r="V45" s="46">
        <v>418</v>
      </c>
      <c r="W45" s="46" t="s">
        <v>83</v>
      </c>
      <c r="X45" s="46" t="s">
        <v>77</v>
      </c>
      <c r="Y45" s="59">
        <v>1351</v>
      </c>
      <c r="Z45" s="47"/>
      <c r="AA45" s="43" t="s">
        <v>158</v>
      </c>
      <c r="AB45" s="68" t="s">
        <v>253</v>
      </c>
    </row>
    <row r="46" spans="1:28" x14ac:dyDescent="0.3">
      <c r="A46" s="1"/>
      <c r="B46" s="1"/>
      <c r="C46" s="1"/>
      <c r="D46" s="1"/>
      <c r="F46" s="48" t="s">
        <v>41</v>
      </c>
      <c r="G46" s="49">
        <f>F45/G45</f>
        <v>0.38750000000000001</v>
      </c>
      <c r="H46" s="27"/>
      <c r="I46" s="1"/>
      <c r="J46" s="48" t="s">
        <v>42</v>
      </c>
      <c r="K46" s="50" t="e">
        <f>J45/K45</f>
        <v>#DIV/0!</v>
      </c>
      <c r="L46" s="1"/>
      <c r="M46" s="39" t="s">
        <v>43</v>
      </c>
      <c r="N46" s="51"/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44</v>
      </c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38"/>
      <c r="D48" s="1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73"/>
      <c r="V48" s="22"/>
      <c r="W48" s="22"/>
      <c r="X48" s="22"/>
      <c r="Y48" s="79"/>
      <c r="Z48" s="41"/>
      <c r="AA48" s="1"/>
      <c r="AB48" s="28"/>
    </row>
    <row r="49" spans="1:28" x14ac:dyDescent="0.3">
      <c r="A49" s="1"/>
      <c r="B49" s="1"/>
      <c r="C49" s="1"/>
      <c r="D49" s="1"/>
      <c r="F49" s="48"/>
      <c r="G49" s="70"/>
      <c r="H49" s="27"/>
      <c r="I49" s="1"/>
      <c r="J49" s="48"/>
      <c r="K49" s="71"/>
      <c r="L49" s="1"/>
      <c r="M49" s="39"/>
      <c r="N49" s="72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52480-F0E3-410F-8732-E09019E14519}">
  <sheetPr>
    <tabColor rgb="FFFF0000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373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29611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133</v>
      </c>
      <c r="D4" s="7" t="s">
        <v>5</v>
      </c>
      <c r="E4" s="8"/>
      <c r="F4" s="5"/>
      <c r="G4" s="1"/>
      <c r="J4" s="15" t="s">
        <v>255</v>
      </c>
      <c r="K4" s="16" t="s">
        <v>45</v>
      </c>
      <c r="L4" s="17"/>
      <c r="M4" s="18"/>
      <c r="N4" s="19">
        <v>25</v>
      </c>
      <c r="O4" s="19">
        <v>24</v>
      </c>
      <c r="P4" s="19">
        <v>25</v>
      </c>
      <c r="Q4" s="19">
        <v>17</v>
      </c>
      <c r="R4" s="20"/>
      <c r="S4" s="21">
        <f>SUM(N4:R4)</f>
        <v>91</v>
      </c>
      <c r="T4" s="22">
        <v>420</v>
      </c>
    </row>
    <row r="5" spans="1:28" x14ac:dyDescent="0.3">
      <c r="B5" s="1"/>
      <c r="C5" s="6" t="s">
        <v>254</v>
      </c>
      <c r="D5" s="7" t="s">
        <v>6</v>
      </c>
      <c r="E5" s="1"/>
      <c r="F5" s="1"/>
      <c r="G5" s="1"/>
      <c r="J5" s="15" t="s">
        <v>256</v>
      </c>
      <c r="K5" s="16" t="s">
        <v>62</v>
      </c>
      <c r="L5" s="17"/>
      <c r="M5" s="18"/>
      <c r="N5" s="19">
        <v>26</v>
      </c>
      <c r="O5" s="19">
        <v>26</v>
      </c>
      <c r="P5" s="19">
        <v>26</v>
      </c>
      <c r="Q5" s="19">
        <v>27</v>
      </c>
      <c r="R5" s="20"/>
      <c r="S5" s="21">
        <f>SUM(N5:R5)</f>
        <v>105</v>
      </c>
      <c r="T5" s="22">
        <v>420</v>
      </c>
      <c r="U5" s="1"/>
      <c r="V5" s="1"/>
      <c r="W5" s="1"/>
    </row>
    <row r="6" spans="1:28" x14ac:dyDescent="0.3">
      <c r="C6" s="62">
        <v>1112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3"/>
      <c r="D7" s="7" t="s">
        <v>8</v>
      </c>
      <c r="G7" s="1"/>
      <c r="S7" s="1"/>
      <c r="T7" s="25" t="s">
        <v>9</v>
      </c>
      <c r="U7" s="1"/>
      <c r="V7" s="26">
        <v>420</v>
      </c>
      <c r="W7" s="1"/>
    </row>
    <row r="8" spans="1:28" x14ac:dyDescent="0.3">
      <c r="B8" s="1"/>
      <c r="C8" s="63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17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61</v>
      </c>
      <c r="B13" s="1" t="s">
        <v>46</v>
      </c>
      <c r="C13" s="27" t="s">
        <v>56</v>
      </c>
      <c r="D13" s="38">
        <v>20</v>
      </c>
      <c r="E13" s="84"/>
      <c r="F13" s="84"/>
      <c r="G13" s="84"/>
      <c r="H13" s="27"/>
      <c r="I13" s="27"/>
      <c r="J13" s="84"/>
      <c r="K13" s="84"/>
      <c r="L13" s="84"/>
      <c r="M13" s="84"/>
      <c r="N13" s="27">
        <f>SUM(L13:M13)</f>
        <v>0</v>
      </c>
      <c r="O13" s="84"/>
      <c r="P13" s="85"/>
      <c r="Q13" s="84"/>
      <c r="R13" s="84"/>
      <c r="S13" s="84"/>
      <c r="T13" s="27">
        <v>10</v>
      </c>
      <c r="U13" s="40" t="str">
        <f>IFERROR(((T13+Q13+N13-R13)+(O13*2))/E13,"")</f>
        <v/>
      </c>
      <c r="V13" s="22">
        <v>420</v>
      </c>
      <c r="W13" s="22" t="s">
        <v>76</v>
      </c>
      <c r="X13" s="22" t="s">
        <v>77</v>
      </c>
      <c r="Y13" s="58">
        <v>1112</v>
      </c>
      <c r="Z13" s="41"/>
      <c r="AA13" s="1" t="s">
        <v>78</v>
      </c>
      <c r="AB13" s="28" t="s">
        <v>257</v>
      </c>
    </row>
    <row r="14" spans="1:28" x14ac:dyDescent="0.3">
      <c r="A14" s="1" t="s">
        <v>61</v>
      </c>
      <c r="B14" s="1" t="s">
        <v>46</v>
      </c>
      <c r="C14" s="27" t="s">
        <v>47</v>
      </c>
      <c r="D14" s="38">
        <v>7</v>
      </c>
      <c r="E14" s="84"/>
      <c r="F14" s="84"/>
      <c r="G14" s="84"/>
      <c r="H14" s="27"/>
      <c r="I14" s="27"/>
      <c r="J14" s="84"/>
      <c r="K14" s="84"/>
      <c r="L14" s="84"/>
      <c r="M14" s="84"/>
      <c r="N14" s="27">
        <f t="shared" ref="N14:N18" si="0">SUM(L14:M14)</f>
        <v>0</v>
      </c>
      <c r="O14" s="85"/>
      <c r="P14" s="85"/>
      <c r="Q14" s="85"/>
      <c r="R14" s="85"/>
      <c r="S14" s="85"/>
      <c r="T14" s="27">
        <v>4</v>
      </c>
      <c r="U14" s="40" t="str">
        <f t="shared" ref="U14:U21" si="1">IFERROR(((T14+Q14+N14-R14)+(O14*2))/E14,"")</f>
        <v/>
      </c>
      <c r="V14" s="22">
        <v>420</v>
      </c>
      <c r="W14" s="22" t="s">
        <v>76</v>
      </c>
      <c r="X14" s="22" t="s">
        <v>77</v>
      </c>
      <c r="Y14" s="58">
        <v>1112</v>
      </c>
      <c r="Z14" s="41"/>
      <c r="AA14" s="1" t="s">
        <v>78</v>
      </c>
      <c r="AB14" s="28" t="s">
        <v>257</v>
      </c>
    </row>
    <row r="15" spans="1:28" x14ac:dyDescent="0.3">
      <c r="A15" s="1" t="s">
        <v>61</v>
      </c>
      <c r="B15" s="1" t="s">
        <v>46</v>
      </c>
      <c r="C15" s="27" t="s">
        <v>80</v>
      </c>
      <c r="D15" s="38">
        <v>22</v>
      </c>
      <c r="E15" s="84" t="s">
        <v>436</v>
      </c>
      <c r="F15" s="84"/>
      <c r="G15" s="84"/>
      <c r="H15" s="27"/>
      <c r="I15" s="27"/>
      <c r="J15" s="84"/>
      <c r="K15" s="84"/>
      <c r="L15" s="84"/>
      <c r="M15" s="84"/>
      <c r="N15" s="27"/>
      <c r="O15" s="85"/>
      <c r="P15" s="85"/>
      <c r="Q15" s="85"/>
      <c r="R15" s="85"/>
      <c r="S15" s="85"/>
      <c r="T15" s="27"/>
      <c r="U15" s="40"/>
      <c r="V15" s="22">
        <v>420</v>
      </c>
      <c r="W15" s="22" t="s">
        <v>76</v>
      </c>
      <c r="X15" s="22" t="s">
        <v>77</v>
      </c>
      <c r="Y15" s="58">
        <v>1112</v>
      </c>
      <c r="Z15" s="41"/>
      <c r="AA15" s="1" t="s">
        <v>78</v>
      </c>
      <c r="AB15" s="28" t="s">
        <v>257</v>
      </c>
    </row>
    <row r="16" spans="1:28" x14ac:dyDescent="0.3">
      <c r="A16" s="1" t="s">
        <v>61</v>
      </c>
      <c r="B16" s="1" t="s">
        <v>46</v>
      </c>
      <c r="C16" s="27" t="s">
        <v>48</v>
      </c>
      <c r="D16" s="38">
        <v>50</v>
      </c>
      <c r="E16" s="84"/>
      <c r="F16" s="84"/>
      <c r="G16" s="84"/>
      <c r="H16" s="27"/>
      <c r="I16" s="27"/>
      <c r="J16" s="84"/>
      <c r="K16" s="84"/>
      <c r="L16" s="84"/>
      <c r="M16" s="84"/>
      <c r="N16" s="27">
        <f t="shared" si="0"/>
        <v>0</v>
      </c>
      <c r="O16" s="85"/>
      <c r="P16" s="85"/>
      <c r="Q16" s="85"/>
      <c r="R16" s="85"/>
      <c r="S16" s="85"/>
      <c r="T16" s="27">
        <v>17</v>
      </c>
      <c r="U16" s="40" t="str">
        <f t="shared" si="1"/>
        <v/>
      </c>
      <c r="V16" s="22">
        <v>420</v>
      </c>
      <c r="W16" s="22" t="s">
        <v>76</v>
      </c>
      <c r="X16" s="22" t="s">
        <v>77</v>
      </c>
      <c r="Y16" s="58">
        <v>1112</v>
      </c>
      <c r="Z16" s="41"/>
      <c r="AA16" s="1" t="s">
        <v>78</v>
      </c>
      <c r="AB16" s="28" t="s">
        <v>257</v>
      </c>
    </row>
    <row r="17" spans="1:28" x14ac:dyDescent="0.3">
      <c r="A17" s="1" t="s">
        <v>61</v>
      </c>
      <c r="B17" s="1" t="s">
        <v>46</v>
      </c>
      <c r="C17" s="27" t="s">
        <v>49</v>
      </c>
      <c r="D17" s="38">
        <v>1</v>
      </c>
      <c r="E17" s="84"/>
      <c r="F17" s="84"/>
      <c r="G17" s="84"/>
      <c r="H17" s="27"/>
      <c r="I17" s="27"/>
      <c r="J17" s="84"/>
      <c r="K17" s="84"/>
      <c r="L17" s="84"/>
      <c r="M17" s="84"/>
      <c r="N17" s="27">
        <f t="shared" si="0"/>
        <v>0</v>
      </c>
      <c r="O17" s="85"/>
      <c r="P17" s="85"/>
      <c r="Q17" s="85"/>
      <c r="R17" s="85"/>
      <c r="S17" s="85"/>
      <c r="T17" s="27">
        <v>16</v>
      </c>
      <c r="U17" s="40" t="str">
        <f t="shared" si="1"/>
        <v/>
      </c>
      <c r="V17" s="22">
        <v>420</v>
      </c>
      <c r="W17" s="22" t="s">
        <v>76</v>
      </c>
      <c r="X17" s="22" t="s">
        <v>77</v>
      </c>
      <c r="Y17" s="58">
        <v>1112</v>
      </c>
      <c r="Z17" s="41"/>
      <c r="AA17" s="1" t="s">
        <v>78</v>
      </c>
      <c r="AB17" s="28" t="s">
        <v>257</v>
      </c>
    </row>
    <row r="18" spans="1:28" x14ac:dyDescent="0.3">
      <c r="A18" s="1" t="s">
        <v>61</v>
      </c>
      <c r="B18" s="1" t="s">
        <v>46</v>
      </c>
      <c r="C18" s="27" t="s">
        <v>50</v>
      </c>
      <c r="D18" s="38">
        <v>12</v>
      </c>
      <c r="E18" s="84"/>
      <c r="F18" s="84"/>
      <c r="G18" s="84"/>
      <c r="H18" s="27"/>
      <c r="I18" s="27"/>
      <c r="J18" s="84"/>
      <c r="K18" s="84"/>
      <c r="L18" s="84"/>
      <c r="M18" s="84"/>
      <c r="N18" s="27">
        <f t="shared" si="0"/>
        <v>0</v>
      </c>
      <c r="O18" s="85"/>
      <c r="P18" s="85"/>
      <c r="Q18" s="85"/>
      <c r="R18" s="85"/>
      <c r="S18" s="85"/>
      <c r="T18" s="27">
        <v>14</v>
      </c>
      <c r="U18" s="40" t="str">
        <f t="shared" si="1"/>
        <v/>
      </c>
      <c r="V18" s="22">
        <v>420</v>
      </c>
      <c r="W18" s="22" t="s">
        <v>76</v>
      </c>
      <c r="X18" s="22" t="s">
        <v>77</v>
      </c>
      <c r="Y18" s="58">
        <v>1112</v>
      </c>
      <c r="Z18" s="41"/>
      <c r="AA18" s="1" t="s">
        <v>78</v>
      </c>
      <c r="AB18" s="28" t="s">
        <v>257</v>
      </c>
    </row>
    <row r="19" spans="1:28" x14ac:dyDescent="0.3">
      <c r="A19" s="1" t="s">
        <v>61</v>
      </c>
      <c r="B19" s="1" t="s">
        <v>46</v>
      </c>
      <c r="C19" s="27" t="s">
        <v>54</v>
      </c>
      <c r="D19" s="38">
        <v>11</v>
      </c>
      <c r="E19" s="84" t="s">
        <v>356</v>
      </c>
      <c r="F19" s="84"/>
      <c r="G19" s="84"/>
      <c r="H19" s="27"/>
      <c r="I19" s="27"/>
      <c r="J19" s="84"/>
      <c r="K19" s="84"/>
      <c r="L19" s="84"/>
      <c r="M19" s="84"/>
      <c r="N19" s="27"/>
      <c r="O19" s="85"/>
      <c r="P19" s="85"/>
      <c r="Q19" s="85"/>
      <c r="R19" s="85"/>
      <c r="S19" s="85"/>
      <c r="T19" s="27"/>
      <c r="U19" s="40" t="str">
        <f t="shared" si="1"/>
        <v/>
      </c>
      <c r="V19" s="22">
        <v>420</v>
      </c>
      <c r="W19" s="22" t="s">
        <v>76</v>
      </c>
      <c r="X19" s="22" t="s">
        <v>77</v>
      </c>
      <c r="Y19" s="58">
        <v>1112</v>
      </c>
      <c r="Z19" s="41"/>
      <c r="AA19" s="1" t="s">
        <v>78</v>
      </c>
      <c r="AB19" s="28" t="s">
        <v>257</v>
      </c>
    </row>
    <row r="20" spans="1:28" x14ac:dyDescent="0.3">
      <c r="A20" s="1" t="s">
        <v>61</v>
      </c>
      <c r="B20" s="1" t="s">
        <v>46</v>
      </c>
      <c r="C20" s="27" t="s">
        <v>51</v>
      </c>
      <c r="D20" s="38">
        <v>44</v>
      </c>
      <c r="E20" s="84"/>
      <c r="F20" s="84"/>
      <c r="G20" s="84"/>
      <c r="H20" s="27"/>
      <c r="I20" s="27"/>
      <c r="J20" s="84"/>
      <c r="K20" s="84"/>
      <c r="L20" s="84"/>
      <c r="M20" s="27">
        <v>8</v>
      </c>
      <c r="N20" s="27">
        <f>SUM(L20:M20)</f>
        <v>8</v>
      </c>
      <c r="O20" s="85"/>
      <c r="P20" s="85"/>
      <c r="Q20" s="85"/>
      <c r="R20" s="85"/>
      <c r="S20" s="85"/>
      <c r="T20" s="27">
        <v>28</v>
      </c>
      <c r="U20" s="40" t="str">
        <f t="shared" si="1"/>
        <v/>
      </c>
      <c r="V20" s="22">
        <v>420</v>
      </c>
      <c r="W20" s="22" t="s">
        <v>76</v>
      </c>
      <c r="X20" s="22" t="s">
        <v>77</v>
      </c>
      <c r="Y20" s="58">
        <v>1112</v>
      </c>
      <c r="Z20" s="41"/>
      <c r="AA20" s="1" t="s">
        <v>78</v>
      </c>
      <c r="AB20" s="28" t="s">
        <v>257</v>
      </c>
    </row>
    <row r="21" spans="1:28" x14ac:dyDescent="0.3">
      <c r="A21" s="1" t="s">
        <v>61</v>
      </c>
      <c r="B21" s="1" t="s">
        <v>46</v>
      </c>
      <c r="C21" s="27" t="s">
        <v>52</v>
      </c>
      <c r="D21" s="38">
        <v>10</v>
      </c>
      <c r="E21" s="84"/>
      <c r="F21" s="84"/>
      <c r="G21" s="84"/>
      <c r="H21" s="27"/>
      <c r="I21" s="27"/>
      <c r="J21" s="84"/>
      <c r="K21" s="84"/>
      <c r="L21" s="84"/>
      <c r="M21" s="84"/>
      <c r="N21" s="27">
        <f>SUM(L21:M21)</f>
        <v>0</v>
      </c>
      <c r="O21" s="85"/>
      <c r="P21" s="85"/>
      <c r="Q21" s="85"/>
      <c r="R21" s="85"/>
      <c r="S21" s="85"/>
      <c r="T21" s="27">
        <v>2</v>
      </c>
      <c r="U21" s="40" t="str">
        <f t="shared" si="1"/>
        <v/>
      </c>
      <c r="V21" s="22">
        <v>420</v>
      </c>
      <c r="W21" s="22" t="s">
        <v>76</v>
      </c>
      <c r="X21" s="22" t="s">
        <v>77</v>
      </c>
      <c r="Y21" s="58">
        <v>1112</v>
      </c>
      <c r="Z21" s="41"/>
      <c r="AA21" s="1" t="s">
        <v>78</v>
      </c>
      <c r="AB21" s="28" t="s">
        <v>257</v>
      </c>
    </row>
    <row r="22" spans="1:28" x14ac:dyDescent="0.3">
      <c r="A22" s="1" t="s">
        <v>61</v>
      </c>
      <c r="B22" s="1" t="s">
        <v>46</v>
      </c>
      <c r="C22" s="55" t="s">
        <v>39</v>
      </c>
      <c r="D22" s="1"/>
      <c r="E22" s="55">
        <v>240</v>
      </c>
      <c r="F22" s="55">
        <v>38</v>
      </c>
      <c r="G22" s="55"/>
      <c r="H22" s="55"/>
      <c r="I22" s="55"/>
      <c r="J22" s="55">
        <v>15</v>
      </c>
      <c r="K22" s="55">
        <v>19</v>
      </c>
      <c r="L22" s="55"/>
      <c r="M22" s="55"/>
      <c r="N22" s="5"/>
      <c r="O22" s="55"/>
      <c r="P22" s="55">
        <v>23</v>
      </c>
      <c r="Q22" s="55"/>
      <c r="R22" s="42"/>
      <c r="S22" s="42"/>
      <c r="T22" s="27"/>
      <c r="U22" s="40" t="str">
        <f t="shared" ref="U22" si="2">_xlfn.IFNA("",((T22+Q22+N22-R22)+(O22*2))/E22)</f>
        <v/>
      </c>
      <c r="V22" s="22">
        <v>420</v>
      </c>
      <c r="W22" s="22" t="s">
        <v>76</v>
      </c>
      <c r="X22" s="22" t="s">
        <v>77</v>
      </c>
      <c r="Y22" s="58">
        <v>1112</v>
      </c>
      <c r="Z22" s="41"/>
      <c r="AA22" s="1" t="s">
        <v>78</v>
      </c>
      <c r="AB22" s="28" t="s">
        <v>257</v>
      </c>
    </row>
    <row r="23" spans="1:28" x14ac:dyDescent="0.3">
      <c r="A23" s="43" t="s">
        <v>61</v>
      </c>
      <c r="B23" s="43" t="s">
        <v>46</v>
      </c>
      <c r="C23" s="44" t="s">
        <v>40</v>
      </c>
      <c r="D23" s="43"/>
      <c r="E23" s="44">
        <f t="shared" ref="E23:T23" si="3">SUM(E13:E22)</f>
        <v>240</v>
      </c>
      <c r="F23" s="44">
        <f t="shared" si="3"/>
        <v>38</v>
      </c>
      <c r="G23" s="44">
        <f t="shared" si="3"/>
        <v>0</v>
      </c>
      <c r="H23" s="44">
        <f t="shared" si="3"/>
        <v>0</v>
      </c>
      <c r="I23" s="44">
        <f t="shared" si="3"/>
        <v>0</v>
      </c>
      <c r="J23" s="44">
        <f t="shared" si="3"/>
        <v>15</v>
      </c>
      <c r="K23" s="44">
        <f t="shared" si="3"/>
        <v>19</v>
      </c>
      <c r="L23" s="44">
        <f t="shared" si="3"/>
        <v>0</v>
      </c>
      <c r="M23" s="44">
        <f t="shared" si="3"/>
        <v>8</v>
      </c>
      <c r="N23" s="44">
        <f t="shared" si="3"/>
        <v>8</v>
      </c>
      <c r="O23" s="44">
        <f t="shared" si="3"/>
        <v>0</v>
      </c>
      <c r="P23" s="44">
        <f t="shared" si="3"/>
        <v>23</v>
      </c>
      <c r="Q23" s="44">
        <f t="shared" si="3"/>
        <v>0</v>
      </c>
      <c r="R23" s="44">
        <f t="shared" si="3"/>
        <v>0</v>
      </c>
      <c r="S23" s="44">
        <f t="shared" si="3"/>
        <v>0</v>
      </c>
      <c r="T23" s="44">
        <f t="shared" si="3"/>
        <v>91</v>
      </c>
      <c r="U23" s="45">
        <f>((T23+Q23+N23-R23)+(O23*2))/E23</f>
        <v>0.41249999999999998</v>
      </c>
      <c r="V23" s="46">
        <v>420</v>
      </c>
      <c r="W23" s="46" t="s">
        <v>76</v>
      </c>
      <c r="X23" s="46" t="s">
        <v>77</v>
      </c>
      <c r="Y23" s="59">
        <v>1112</v>
      </c>
      <c r="Z23" s="47"/>
      <c r="AA23" s="43" t="s">
        <v>78</v>
      </c>
      <c r="AB23" s="78" t="s">
        <v>257</v>
      </c>
    </row>
    <row r="24" spans="1:28" x14ac:dyDescent="0.3">
      <c r="A24" s="1"/>
      <c r="B24" s="1"/>
      <c r="C24" s="1"/>
      <c r="D24" s="1"/>
      <c r="F24" s="48" t="s">
        <v>41</v>
      </c>
      <c r="G24" s="49" t="e">
        <f>F23/G23</f>
        <v>#DIV/0!</v>
      </c>
      <c r="H24" s="27"/>
      <c r="I24" s="1"/>
      <c r="J24" s="48" t="s">
        <v>42</v>
      </c>
      <c r="K24" s="50">
        <f>J23/K23</f>
        <v>0.78947368421052633</v>
      </c>
      <c r="L24" s="1"/>
      <c r="M24" s="39" t="s">
        <v>43</v>
      </c>
      <c r="N24" s="51"/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1"/>
      <c r="D26" s="1"/>
      <c r="F26" s="48"/>
      <c r="G26" s="70"/>
      <c r="H26" s="27"/>
      <c r="I26" s="1"/>
      <c r="J26" s="48"/>
      <c r="K26" s="71"/>
      <c r="L26" s="1"/>
      <c r="M26" s="39"/>
      <c r="N26" s="72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17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61</v>
      </c>
      <c r="C35" s="27" t="s">
        <v>312</v>
      </c>
      <c r="D35" s="38">
        <v>12</v>
      </c>
      <c r="E35" s="84"/>
      <c r="F35" s="27">
        <v>15</v>
      </c>
      <c r="G35" s="27">
        <v>24</v>
      </c>
      <c r="H35" s="27"/>
      <c r="I35" s="27"/>
      <c r="J35" s="27">
        <v>4</v>
      </c>
      <c r="K35" s="27">
        <v>5</v>
      </c>
      <c r="L35" s="84"/>
      <c r="M35" s="27">
        <v>11</v>
      </c>
      <c r="N35" s="27">
        <f>SUM(L35:M35)</f>
        <v>11</v>
      </c>
      <c r="O35" s="84"/>
      <c r="P35" s="85"/>
      <c r="Q35" s="84"/>
      <c r="R35" s="84"/>
      <c r="S35" s="84"/>
      <c r="T35" s="27">
        <f>(H35*3)+((F35-H35)*2)+J35</f>
        <v>34</v>
      </c>
      <c r="U35" s="40" t="str">
        <f>IFERROR(((T35+Q35+N35-R35)+(O35*2))/E35,"")</f>
        <v/>
      </c>
      <c r="V35" s="22">
        <v>420</v>
      </c>
      <c r="W35" s="22" t="s">
        <v>83</v>
      </c>
      <c r="X35" s="22" t="s">
        <v>84</v>
      </c>
      <c r="Y35" s="58">
        <v>1112</v>
      </c>
      <c r="Z35" s="41"/>
      <c r="AA35" s="1" t="s">
        <v>219</v>
      </c>
      <c r="AB35" s="28" t="s">
        <v>258</v>
      </c>
    </row>
    <row r="36" spans="1:28" x14ac:dyDescent="0.3">
      <c r="A36" s="1" t="s">
        <v>46</v>
      </c>
      <c r="B36" s="1" t="s">
        <v>61</v>
      </c>
      <c r="C36" s="27" t="s">
        <v>313</v>
      </c>
      <c r="D36" s="38">
        <v>34</v>
      </c>
      <c r="E36" s="84"/>
      <c r="F36" s="84"/>
      <c r="G36" s="84"/>
      <c r="H36" s="27"/>
      <c r="I36" s="27"/>
      <c r="J36" s="84"/>
      <c r="K36" s="84"/>
      <c r="L36" s="84"/>
      <c r="M36" s="84"/>
      <c r="N36" s="27">
        <f t="shared" ref="N36:N40" si="4">SUM(L36:M36)</f>
        <v>0</v>
      </c>
      <c r="O36" s="85"/>
      <c r="P36" s="85"/>
      <c r="Q36" s="85"/>
      <c r="R36" s="85"/>
      <c r="S36" s="85"/>
      <c r="T36" s="39">
        <v>12</v>
      </c>
      <c r="U36" s="40" t="str">
        <f t="shared" ref="U36:U43" si="5">IFERROR(((T36+Q36+N36-R36)+(O36*2))/E36,"")</f>
        <v/>
      </c>
      <c r="V36" s="22">
        <v>420</v>
      </c>
      <c r="W36" s="22" t="s">
        <v>83</v>
      </c>
      <c r="X36" s="22" t="s">
        <v>84</v>
      </c>
      <c r="Y36" s="58">
        <v>1112</v>
      </c>
      <c r="Z36" s="41"/>
      <c r="AA36" s="1" t="s">
        <v>219</v>
      </c>
      <c r="AB36" s="28" t="s">
        <v>258</v>
      </c>
    </row>
    <row r="37" spans="1:28" x14ac:dyDescent="0.3">
      <c r="A37" s="1" t="s">
        <v>46</v>
      </c>
      <c r="B37" s="1" t="s">
        <v>61</v>
      </c>
      <c r="C37" s="27" t="s">
        <v>374</v>
      </c>
      <c r="D37" s="38">
        <v>42</v>
      </c>
      <c r="E37" s="84"/>
      <c r="F37" s="84"/>
      <c r="G37" s="84"/>
      <c r="H37" s="27"/>
      <c r="I37" s="27"/>
      <c r="J37" s="84"/>
      <c r="K37" s="84"/>
      <c r="L37" s="84"/>
      <c r="M37" s="84"/>
      <c r="N37" s="27">
        <f t="shared" si="4"/>
        <v>0</v>
      </c>
      <c r="O37" s="85"/>
      <c r="P37" s="85"/>
      <c r="Q37" s="85"/>
      <c r="R37" s="85"/>
      <c r="S37" s="85"/>
      <c r="T37" s="39">
        <v>10</v>
      </c>
      <c r="U37" s="40" t="str">
        <f t="shared" si="5"/>
        <v/>
      </c>
      <c r="V37" s="22">
        <v>420</v>
      </c>
      <c r="W37" s="22" t="s">
        <v>83</v>
      </c>
      <c r="X37" s="22" t="s">
        <v>84</v>
      </c>
      <c r="Y37" s="58">
        <v>1112</v>
      </c>
      <c r="Z37" s="41"/>
      <c r="AA37" s="1" t="s">
        <v>219</v>
      </c>
      <c r="AB37" s="28" t="s">
        <v>258</v>
      </c>
    </row>
    <row r="38" spans="1:28" x14ac:dyDescent="0.3">
      <c r="A38" s="1" t="s">
        <v>46</v>
      </c>
      <c r="B38" s="1" t="s">
        <v>61</v>
      </c>
      <c r="C38" s="27" t="s">
        <v>375</v>
      </c>
      <c r="D38" s="38">
        <v>40</v>
      </c>
      <c r="E38" s="84"/>
      <c r="F38" s="84"/>
      <c r="G38" s="84"/>
      <c r="H38" s="27"/>
      <c r="I38" s="27"/>
      <c r="J38" s="84"/>
      <c r="K38" s="84"/>
      <c r="L38" s="84"/>
      <c r="M38" s="84"/>
      <c r="N38" s="27">
        <f t="shared" si="4"/>
        <v>0</v>
      </c>
      <c r="O38" s="85"/>
      <c r="P38" s="85"/>
      <c r="Q38" s="85"/>
      <c r="R38" s="85"/>
      <c r="S38" s="85"/>
      <c r="T38" s="39">
        <v>6</v>
      </c>
      <c r="U38" s="40" t="str">
        <f t="shared" si="5"/>
        <v/>
      </c>
      <c r="V38" s="22">
        <v>420</v>
      </c>
      <c r="W38" s="22" t="s">
        <v>83</v>
      </c>
      <c r="X38" s="22" t="s">
        <v>84</v>
      </c>
      <c r="Y38" s="58">
        <v>1112</v>
      </c>
      <c r="Z38" s="41"/>
      <c r="AA38" s="1" t="s">
        <v>219</v>
      </c>
      <c r="AB38" s="28" t="s">
        <v>258</v>
      </c>
    </row>
    <row r="39" spans="1:28" x14ac:dyDescent="0.3">
      <c r="A39" s="1" t="s">
        <v>46</v>
      </c>
      <c r="B39" s="1" t="s">
        <v>61</v>
      </c>
      <c r="C39" s="27" t="s">
        <v>314</v>
      </c>
      <c r="D39" s="38">
        <v>44</v>
      </c>
      <c r="E39" s="84"/>
      <c r="F39" s="27">
        <v>5</v>
      </c>
      <c r="G39" s="84"/>
      <c r="H39" s="27"/>
      <c r="I39" s="27"/>
      <c r="J39" s="27">
        <v>6</v>
      </c>
      <c r="K39" s="27">
        <v>6</v>
      </c>
      <c r="L39" s="84"/>
      <c r="M39" s="84"/>
      <c r="N39" s="27">
        <f t="shared" si="4"/>
        <v>0</v>
      </c>
      <c r="O39" s="85"/>
      <c r="P39" s="85"/>
      <c r="Q39" s="85"/>
      <c r="R39" s="85"/>
      <c r="S39" s="85"/>
      <c r="T39" s="39">
        <f t="shared" ref="T39" si="6">(H39*3)+((F39-H39)*2)+J39</f>
        <v>16</v>
      </c>
      <c r="U39" s="40" t="str">
        <f t="shared" si="5"/>
        <v/>
      </c>
      <c r="V39" s="22">
        <v>420</v>
      </c>
      <c r="W39" s="22" t="s">
        <v>83</v>
      </c>
      <c r="X39" s="22" t="s">
        <v>84</v>
      </c>
      <c r="Y39" s="58">
        <v>1112</v>
      </c>
      <c r="Z39" s="41"/>
      <c r="AA39" s="1" t="s">
        <v>219</v>
      </c>
      <c r="AB39" s="28" t="s">
        <v>258</v>
      </c>
    </row>
    <row r="40" spans="1:28" x14ac:dyDescent="0.3">
      <c r="A40" s="1" t="s">
        <v>46</v>
      </c>
      <c r="B40" s="1" t="s">
        <v>61</v>
      </c>
      <c r="C40" s="27" t="s">
        <v>315</v>
      </c>
      <c r="D40" s="38">
        <v>24</v>
      </c>
      <c r="E40" s="84"/>
      <c r="F40" s="84"/>
      <c r="G40" s="84"/>
      <c r="H40" s="27"/>
      <c r="I40" s="27"/>
      <c r="J40" s="84"/>
      <c r="K40" s="84"/>
      <c r="L40" s="84"/>
      <c r="M40" s="27">
        <v>12</v>
      </c>
      <c r="N40" s="27">
        <f t="shared" si="4"/>
        <v>12</v>
      </c>
      <c r="O40" s="85"/>
      <c r="P40" s="85"/>
      <c r="Q40" s="85"/>
      <c r="R40" s="85"/>
      <c r="S40" s="85"/>
      <c r="T40" s="39">
        <v>7</v>
      </c>
      <c r="U40" s="40" t="str">
        <f t="shared" si="5"/>
        <v/>
      </c>
      <c r="V40" s="22">
        <v>420</v>
      </c>
      <c r="W40" s="22" t="s">
        <v>83</v>
      </c>
      <c r="X40" s="22" t="s">
        <v>84</v>
      </c>
      <c r="Y40" s="58">
        <v>1112</v>
      </c>
      <c r="Z40" s="41"/>
      <c r="AA40" s="1" t="s">
        <v>219</v>
      </c>
      <c r="AB40" s="28" t="s">
        <v>258</v>
      </c>
    </row>
    <row r="41" spans="1:28" x14ac:dyDescent="0.3">
      <c r="A41" s="1" t="s">
        <v>46</v>
      </c>
      <c r="B41" s="1" t="s">
        <v>61</v>
      </c>
      <c r="C41" s="27" t="s">
        <v>316</v>
      </c>
      <c r="D41" s="38">
        <v>23</v>
      </c>
      <c r="E41" s="84"/>
      <c r="F41" s="84"/>
      <c r="G41" s="84"/>
      <c r="H41" s="27"/>
      <c r="I41" s="27"/>
      <c r="J41" s="84"/>
      <c r="K41" s="84"/>
      <c r="L41" s="84"/>
      <c r="M41" s="84"/>
      <c r="N41" s="27">
        <f>SUM(L41:M41)</f>
        <v>0</v>
      </c>
      <c r="O41" s="85"/>
      <c r="P41" s="85"/>
      <c r="Q41" s="85"/>
      <c r="R41" s="85"/>
      <c r="S41" s="85"/>
      <c r="T41" s="39">
        <v>2</v>
      </c>
      <c r="U41" s="40" t="str">
        <f t="shared" si="5"/>
        <v/>
      </c>
      <c r="V41" s="22">
        <v>420</v>
      </c>
      <c r="W41" s="22" t="s">
        <v>83</v>
      </c>
      <c r="X41" s="22" t="s">
        <v>84</v>
      </c>
      <c r="Y41" s="58">
        <v>1112</v>
      </c>
      <c r="Z41" s="41"/>
      <c r="AA41" s="1" t="s">
        <v>219</v>
      </c>
      <c r="AB41" s="28" t="s">
        <v>258</v>
      </c>
    </row>
    <row r="42" spans="1:28" x14ac:dyDescent="0.3">
      <c r="A42" s="1" t="s">
        <v>46</v>
      </c>
      <c r="B42" s="1" t="s">
        <v>61</v>
      </c>
      <c r="C42" s="27" t="s">
        <v>318</v>
      </c>
      <c r="D42" s="38">
        <v>10</v>
      </c>
      <c r="E42" s="84"/>
      <c r="F42" s="84"/>
      <c r="G42" s="84"/>
      <c r="H42" s="27"/>
      <c r="I42" s="27"/>
      <c r="J42" s="84"/>
      <c r="K42" s="84"/>
      <c r="L42" s="84"/>
      <c r="M42" s="84"/>
      <c r="N42" s="27">
        <f>SUM(L42:M42)</f>
        <v>0</v>
      </c>
      <c r="O42" s="85"/>
      <c r="P42" s="85"/>
      <c r="Q42" s="85"/>
      <c r="R42" s="85"/>
      <c r="S42" s="85"/>
      <c r="T42" s="39">
        <v>16</v>
      </c>
      <c r="U42" s="40" t="str">
        <f t="shared" si="5"/>
        <v/>
      </c>
      <c r="V42" s="22">
        <v>420</v>
      </c>
      <c r="W42" s="22" t="s">
        <v>83</v>
      </c>
      <c r="X42" s="22" t="s">
        <v>84</v>
      </c>
      <c r="Y42" s="58">
        <v>1112</v>
      </c>
      <c r="Z42" s="41"/>
      <c r="AA42" s="1" t="s">
        <v>219</v>
      </c>
      <c r="AB42" s="28" t="s">
        <v>258</v>
      </c>
    </row>
    <row r="43" spans="1:28" x14ac:dyDescent="0.3">
      <c r="A43" s="1" t="s">
        <v>46</v>
      </c>
      <c r="B43" s="1" t="s">
        <v>61</v>
      </c>
      <c r="C43" s="27" t="s">
        <v>319</v>
      </c>
      <c r="D43" s="38">
        <v>32</v>
      </c>
      <c r="E43" s="84"/>
      <c r="F43" s="84"/>
      <c r="G43" s="84"/>
      <c r="H43" s="27"/>
      <c r="I43" s="27"/>
      <c r="J43" s="84"/>
      <c r="K43" s="84"/>
      <c r="L43" s="84"/>
      <c r="M43" s="84"/>
      <c r="N43" s="27">
        <f>SUM(L43:M43)</f>
        <v>0</v>
      </c>
      <c r="O43" s="85"/>
      <c r="P43" s="85"/>
      <c r="Q43" s="85"/>
      <c r="R43" s="85"/>
      <c r="S43" s="85"/>
      <c r="T43" s="39">
        <v>2</v>
      </c>
      <c r="U43" s="40" t="str">
        <f t="shared" si="5"/>
        <v/>
      </c>
      <c r="V43" s="22">
        <v>420</v>
      </c>
      <c r="W43" s="22" t="s">
        <v>83</v>
      </c>
      <c r="X43" s="22" t="s">
        <v>84</v>
      </c>
      <c r="Y43" s="58">
        <v>1112</v>
      </c>
      <c r="Z43" s="41"/>
      <c r="AA43" s="1" t="s">
        <v>219</v>
      </c>
      <c r="AB43" s="28" t="s">
        <v>258</v>
      </c>
    </row>
    <row r="44" spans="1:28" x14ac:dyDescent="0.3">
      <c r="A44" s="1" t="s">
        <v>46</v>
      </c>
      <c r="B44" s="1" t="s">
        <v>61</v>
      </c>
      <c r="C44" s="55" t="s">
        <v>39</v>
      </c>
      <c r="D44" s="1"/>
      <c r="E44" s="55">
        <v>240</v>
      </c>
      <c r="F44" s="55">
        <v>21</v>
      </c>
      <c r="G44" s="55"/>
      <c r="H44" s="55"/>
      <c r="I44" s="55"/>
      <c r="J44" s="55">
        <v>13</v>
      </c>
      <c r="K44" s="55">
        <v>16</v>
      </c>
      <c r="L44" s="55"/>
      <c r="M44" s="55"/>
      <c r="N44" s="55"/>
      <c r="O44" s="55"/>
      <c r="P44" s="55">
        <v>18</v>
      </c>
      <c r="Q44" s="42"/>
      <c r="R44" s="42"/>
      <c r="S44" s="42"/>
      <c r="T44" s="42"/>
      <c r="U44" s="40" t="str">
        <f t="shared" ref="U44" si="7">_xlfn.IFNA("",((T44+Q44+N44-R44)+(O44*2))/E44)</f>
        <v/>
      </c>
      <c r="V44" s="22">
        <v>420</v>
      </c>
      <c r="W44" s="22" t="s">
        <v>83</v>
      </c>
      <c r="X44" s="22" t="s">
        <v>84</v>
      </c>
      <c r="Y44" s="58">
        <v>1112</v>
      </c>
      <c r="Z44" s="41"/>
      <c r="AA44" s="1" t="s">
        <v>219</v>
      </c>
      <c r="AB44" s="28" t="s">
        <v>258</v>
      </c>
    </row>
    <row r="45" spans="1:28" x14ac:dyDescent="0.3">
      <c r="A45" s="43" t="s">
        <v>46</v>
      </c>
      <c r="B45" s="43" t="s">
        <v>61</v>
      </c>
      <c r="C45" s="44" t="s">
        <v>40</v>
      </c>
      <c r="D45" s="43"/>
      <c r="E45" s="44">
        <f t="shared" ref="E45:T45" si="8">SUM(E35:E44)</f>
        <v>240</v>
      </c>
      <c r="F45" s="44">
        <f t="shared" si="8"/>
        <v>41</v>
      </c>
      <c r="G45" s="44">
        <f t="shared" si="8"/>
        <v>24</v>
      </c>
      <c r="H45" s="44">
        <f t="shared" si="8"/>
        <v>0</v>
      </c>
      <c r="I45" s="44">
        <f t="shared" si="8"/>
        <v>0</v>
      </c>
      <c r="J45" s="44">
        <f t="shared" si="8"/>
        <v>23</v>
      </c>
      <c r="K45" s="44">
        <f t="shared" si="8"/>
        <v>27</v>
      </c>
      <c r="L45" s="44">
        <f t="shared" si="8"/>
        <v>0</v>
      </c>
      <c r="M45" s="44">
        <f t="shared" si="8"/>
        <v>23</v>
      </c>
      <c r="N45" s="44">
        <f t="shared" si="8"/>
        <v>23</v>
      </c>
      <c r="O45" s="44">
        <f t="shared" si="8"/>
        <v>0</v>
      </c>
      <c r="P45" s="44">
        <f t="shared" si="8"/>
        <v>18</v>
      </c>
      <c r="Q45" s="44">
        <f t="shared" si="8"/>
        <v>0</v>
      </c>
      <c r="R45" s="44">
        <f t="shared" si="8"/>
        <v>0</v>
      </c>
      <c r="S45" s="44">
        <f t="shared" si="8"/>
        <v>0</v>
      </c>
      <c r="T45" s="44">
        <f t="shared" si="8"/>
        <v>105</v>
      </c>
      <c r="U45" s="45">
        <f>((T45+Q45+N45-R45)+(O45*2))/E45</f>
        <v>0.53333333333333333</v>
      </c>
      <c r="V45" s="46">
        <v>420</v>
      </c>
      <c r="W45" s="46" t="s">
        <v>83</v>
      </c>
      <c r="X45" s="46" t="s">
        <v>84</v>
      </c>
      <c r="Y45" s="59">
        <v>1112</v>
      </c>
      <c r="Z45" s="47"/>
      <c r="AA45" s="43" t="s">
        <v>219</v>
      </c>
      <c r="AB45" s="78" t="s">
        <v>258</v>
      </c>
    </row>
    <row r="46" spans="1:28" x14ac:dyDescent="0.3">
      <c r="A46" s="1"/>
      <c r="B46" s="1"/>
      <c r="C46" s="1"/>
      <c r="D46" s="1"/>
      <c r="F46" s="48" t="s">
        <v>41</v>
      </c>
      <c r="G46" s="49">
        <f>F45/G45</f>
        <v>1.7083333333333333</v>
      </c>
      <c r="H46" s="27"/>
      <c r="I46" s="1"/>
      <c r="J46" s="48" t="s">
        <v>42</v>
      </c>
      <c r="K46" s="50">
        <f>J45/K45</f>
        <v>0.85185185185185186</v>
      </c>
      <c r="L46" s="1"/>
      <c r="M46" s="39" t="s">
        <v>43</v>
      </c>
      <c r="N46" s="51"/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44</v>
      </c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1"/>
      <c r="D49" s="1"/>
      <c r="F49" s="48"/>
      <c r="G49" s="70"/>
      <c r="H49" s="27"/>
      <c r="I49" s="1"/>
      <c r="J49" s="48"/>
      <c r="K49" s="71"/>
      <c r="L49" s="1"/>
      <c r="M49" s="39"/>
      <c r="N49" s="72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sheetProtection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23378-857B-4295-83D7-C9C62CC49ACF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358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29614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99</v>
      </c>
      <c r="D4" s="7" t="s">
        <v>5</v>
      </c>
      <c r="E4" s="8"/>
      <c r="F4" s="5"/>
      <c r="G4" s="1"/>
      <c r="J4" s="15" t="s">
        <v>259</v>
      </c>
      <c r="K4" s="16" t="s">
        <v>45</v>
      </c>
      <c r="L4" s="17"/>
      <c r="M4" s="18"/>
      <c r="N4" s="19">
        <v>25</v>
      </c>
      <c r="O4" s="19">
        <v>18</v>
      </c>
      <c r="P4" s="19">
        <v>17</v>
      </c>
      <c r="Q4" s="19">
        <v>24</v>
      </c>
      <c r="R4" s="20"/>
      <c r="S4" s="21">
        <f>SUM(N4:R4)</f>
        <v>84</v>
      </c>
      <c r="T4" s="22">
        <v>422</v>
      </c>
    </row>
    <row r="5" spans="1:28" x14ac:dyDescent="0.3">
      <c r="B5" s="1"/>
      <c r="C5" s="6" t="s">
        <v>100</v>
      </c>
      <c r="D5" s="7" t="s">
        <v>6</v>
      </c>
      <c r="E5" s="1"/>
      <c r="F5" s="1"/>
      <c r="G5" s="1"/>
      <c r="J5" s="15" t="s">
        <v>260</v>
      </c>
      <c r="K5" s="16" t="s">
        <v>60</v>
      </c>
      <c r="L5" s="17"/>
      <c r="M5" s="18"/>
      <c r="N5" s="19">
        <v>22</v>
      </c>
      <c r="O5" s="19">
        <v>21</v>
      </c>
      <c r="P5" s="19">
        <v>23</v>
      </c>
      <c r="Q5" s="19">
        <v>13</v>
      </c>
      <c r="R5" s="20"/>
      <c r="S5" s="21">
        <f>SUM(N5:R5)</f>
        <v>79</v>
      </c>
      <c r="T5" s="22">
        <v>422</v>
      </c>
      <c r="U5" s="1"/>
      <c r="V5" s="1"/>
      <c r="W5" s="1"/>
    </row>
    <row r="6" spans="1:28" x14ac:dyDescent="0.3">
      <c r="C6" s="23">
        <v>1376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3"/>
      <c r="D7" s="7" t="s">
        <v>8</v>
      </c>
      <c r="G7" s="1"/>
      <c r="S7" s="1"/>
      <c r="T7" s="25" t="s">
        <v>9</v>
      </c>
      <c r="U7" s="1"/>
      <c r="V7" s="26">
        <v>422</v>
      </c>
      <c r="W7" s="1"/>
    </row>
    <row r="8" spans="1:28" x14ac:dyDescent="0.3">
      <c r="B8" s="1"/>
      <c r="C8" s="63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18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59</v>
      </c>
      <c r="B13" s="1" t="s">
        <v>46</v>
      </c>
      <c r="C13" s="27" t="s">
        <v>82</v>
      </c>
      <c r="D13" s="38">
        <v>52</v>
      </c>
      <c r="E13" s="39">
        <v>19</v>
      </c>
      <c r="F13" s="84"/>
      <c r="G13" s="84"/>
      <c r="H13" s="27"/>
      <c r="I13" s="27"/>
      <c r="J13" s="84"/>
      <c r="K13" s="84"/>
      <c r="L13" s="84"/>
      <c r="M13" s="39">
        <v>11</v>
      </c>
      <c r="N13" s="27">
        <f>SUM(L13:M13)</f>
        <v>11</v>
      </c>
      <c r="O13" s="84"/>
      <c r="P13" s="85"/>
      <c r="Q13" s="84"/>
      <c r="R13" s="84"/>
      <c r="S13" s="84"/>
      <c r="T13" s="27">
        <v>6</v>
      </c>
      <c r="U13" s="40">
        <f>IFERROR(((T13+Q13+N13-R13)+(O13*2))/E13,"")</f>
        <v>0.89473684210526316</v>
      </c>
      <c r="V13" s="22">
        <v>422</v>
      </c>
      <c r="W13" s="22" t="s">
        <v>83</v>
      </c>
      <c r="X13" s="22" t="s">
        <v>84</v>
      </c>
      <c r="Y13" s="58">
        <v>1376</v>
      </c>
      <c r="Z13" s="41"/>
      <c r="AA13" s="1" t="s">
        <v>78</v>
      </c>
      <c r="AB13" s="28" t="s">
        <v>261</v>
      </c>
    </row>
    <row r="14" spans="1:28" x14ac:dyDescent="0.3">
      <c r="A14" s="1" t="s">
        <v>59</v>
      </c>
      <c r="B14" s="1" t="s">
        <v>46</v>
      </c>
      <c r="C14" s="27" t="s">
        <v>56</v>
      </c>
      <c r="D14" s="38">
        <v>20</v>
      </c>
      <c r="E14" s="85"/>
      <c r="F14" s="84"/>
      <c r="G14" s="84"/>
      <c r="H14" s="27"/>
      <c r="I14" s="27"/>
      <c r="J14" s="84"/>
      <c r="K14" s="84"/>
      <c r="L14" s="84"/>
      <c r="M14" s="85"/>
      <c r="N14" s="27">
        <f t="shared" ref="N14:N18" si="0">SUM(L14:M14)</f>
        <v>0</v>
      </c>
      <c r="O14" s="85"/>
      <c r="P14" s="85"/>
      <c r="Q14" s="85"/>
      <c r="R14" s="85"/>
      <c r="S14" s="85"/>
      <c r="T14" s="27">
        <v>6</v>
      </c>
      <c r="U14" s="40" t="str">
        <f t="shared" ref="U14:U22" si="1">IFERROR(((T14+Q14+N14-R14)+(O14*2))/E14,"")</f>
        <v/>
      </c>
      <c r="V14" s="22">
        <v>422</v>
      </c>
      <c r="W14" s="22" t="s">
        <v>83</v>
      </c>
      <c r="X14" s="22" t="s">
        <v>84</v>
      </c>
      <c r="Y14" s="58">
        <v>1376</v>
      </c>
      <c r="Z14" s="41"/>
      <c r="AA14" s="1" t="s">
        <v>78</v>
      </c>
      <c r="AB14" s="28" t="s">
        <v>261</v>
      </c>
    </row>
    <row r="15" spans="1:28" x14ac:dyDescent="0.3">
      <c r="A15" s="1" t="s">
        <v>59</v>
      </c>
      <c r="B15" s="1" t="s">
        <v>46</v>
      </c>
      <c r="C15" s="27" t="s">
        <v>47</v>
      </c>
      <c r="D15" s="38">
        <v>7</v>
      </c>
      <c r="E15" s="85"/>
      <c r="F15" s="84"/>
      <c r="G15" s="84"/>
      <c r="H15" s="27"/>
      <c r="I15" s="27"/>
      <c r="J15" s="84"/>
      <c r="K15" s="84"/>
      <c r="L15" s="84"/>
      <c r="M15" s="85"/>
      <c r="N15" s="27">
        <f t="shared" si="0"/>
        <v>0</v>
      </c>
      <c r="O15" s="85"/>
      <c r="P15" s="85"/>
      <c r="Q15" s="85"/>
      <c r="R15" s="85"/>
      <c r="S15" s="85"/>
      <c r="T15" s="27">
        <v>2</v>
      </c>
      <c r="U15" s="40" t="str">
        <f t="shared" si="1"/>
        <v/>
      </c>
      <c r="V15" s="22">
        <v>422</v>
      </c>
      <c r="W15" s="22" t="s">
        <v>83</v>
      </c>
      <c r="X15" s="22" t="s">
        <v>84</v>
      </c>
      <c r="Y15" s="58">
        <v>1376</v>
      </c>
      <c r="Z15" s="41"/>
      <c r="AA15" s="1" t="s">
        <v>78</v>
      </c>
      <c r="AB15" s="28" t="s">
        <v>261</v>
      </c>
    </row>
    <row r="16" spans="1:28" x14ac:dyDescent="0.3">
      <c r="A16" s="1" t="s">
        <v>59</v>
      </c>
      <c r="B16" s="1" t="s">
        <v>46</v>
      </c>
      <c r="C16" s="27" t="s">
        <v>80</v>
      </c>
      <c r="D16" s="38">
        <v>22</v>
      </c>
      <c r="E16" s="39">
        <v>11</v>
      </c>
      <c r="F16" s="84"/>
      <c r="G16" s="84"/>
      <c r="H16" s="27"/>
      <c r="I16" s="27"/>
      <c r="J16" s="84"/>
      <c r="K16" s="84"/>
      <c r="L16" s="84"/>
      <c r="M16" s="85"/>
      <c r="N16" s="27">
        <f t="shared" si="0"/>
        <v>0</v>
      </c>
      <c r="O16" s="85"/>
      <c r="P16" s="85"/>
      <c r="Q16" s="85"/>
      <c r="R16" s="85"/>
      <c r="S16" s="85"/>
      <c r="T16" s="27">
        <v>8</v>
      </c>
      <c r="U16" s="40">
        <f t="shared" si="1"/>
        <v>0.72727272727272729</v>
      </c>
      <c r="V16" s="22">
        <v>422</v>
      </c>
      <c r="W16" s="22" t="s">
        <v>83</v>
      </c>
      <c r="X16" s="22" t="s">
        <v>84</v>
      </c>
      <c r="Y16" s="58">
        <v>1376</v>
      </c>
      <c r="Z16" s="41"/>
      <c r="AA16" s="1" t="s">
        <v>78</v>
      </c>
      <c r="AB16" s="28" t="s">
        <v>261</v>
      </c>
    </row>
    <row r="17" spans="1:28" x14ac:dyDescent="0.3">
      <c r="A17" s="1" t="s">
        <v>59</v>
      </c>
      <c r="B17" s="1" t="s">
        <v>46</v>
      </c>
      <c r="C17" s="27" t="s">
        <v>48</v>
      </c>
      <c r="D17" s="38">
        <v>50</v>
      </c>
      <c r="E17" s="84"/>
      <c r="F17" s="84"/>
      <c r="G17" s="84"/>
      <c r="H17" s="27"/>
      <c r="I17" s="27"/>
      <c r="J17" s="84"/>
      <c r="K17" s="84"/>
      <c r="L17" s="84"/>
      <c r="M17" s="39">
        <v>10</v>
      </c>
      <c r="N17" s="27">
        <f t="shared" si="0"/>
        <v>10</v>
      </c>
      <c r="O17" s="85"/>
      <c r="P17" s="85"/>
      <c r="Q17" s="85"/>
      <c r="R17" s="85"/>
      <c r="S17" s="85"/>
      <c r="T17" s="27">
        <v>16</v>
      </c>
      <c r="U17" s="40" t="str">
        <f t="shared" si="1"/>
        <v/>
      </c>
      <c r="V17" s="22">
        <v>422</v>
      </c>
      <c r="W17" s="22" t="s">
        <v>83</v>
      </c>
      <c r="X17" s="22" t="s">
        <v>84</v>
      </c>
      <c r="Y17" s="58">
        <v>1376</v>
      </c>
      <c r="Z17" s="41"/>
      <c r="AA17" s="1" t="s">
        <v>78</v>
      </c>
      <c r="AB17" s="28" t="s">
        <v>261</v>
      </c>
    </row>
    <row r="18" spans="1:28" x14ac:dyDescent="0.3">
      <c r="A18" s="1" t="s">
        <v>59</v>
      </c>
      <c r="B18" s="1" t="s">
        <v>46</v>
      </c>
      <c r="C18" s="27" t="s">
        <v>49</v>
      </c>
      <c r="D18" s="38">
        <v>1</v>
      </c>
      <c r="E18" s="84"/>
      <c r="F18" s="84"/>
      <c r="G18" s="84"/>
      <c r="H18" s="27"/>
      <c r="I18" s="27"/>
      <c r="J18" s="84"/>
      <c r="K18" s="84"/>
      <c r="L18" s="84"/>
      <c r="M18" s="84"/>
      <c r="N18" s="27">
        <f t="shared" si="0"/>
        <v>0</v>
      </c>
      <c r="O18" s="85"/>
      <c r="P18" s="85"/>
      <c r="Q18" s="85"/>
      <c r="R18" s="85"/>
      <c r="S18" s="85"/>
      <c r="T18" s="27">
        <v>13</v>
      </c>
      <c r="U18" s="40" t="str">
        <f t="shared" si="1"/>
        <v/>
      </c>
      <c r="V18" s="22">
        <v>422</v>
      </c>
      <c r="W18" s="22" t="s">
        <v>83</v>
      </c>
      <c r="X18" s="22" t="s">
        <v>84</v>
      </c>
      <c r="Y18" s="58">
        <v>1376</v>
      </c>
      <c r="Z18" s="41"/>
      <c r="AA18" s="1" t="s">
        <v>78</v>
      </c>
      <c r="AB18" s="28" t="s">
        <v>261</v>
      </c>
    </row>
    <row r="19" spans="1:28" x14ac:dyDescent="0.3">
      <c r="A19" s="1" t="s">
        <v>59</v>
      </c>
      <c r="B19" s="1" t="s">
        <v>46</v>
      </c>
      <c r="C19" s="27" t="s">
        <v>50</v>
      </c>
      <c r="D19" s="38">
        <v>12</v>
      </c>
      <c r="E19" s="84"/>
      <c r="F19" s="84"/>
      <c r="G19" s="84"/>
      <c r="H19" s="27"/>
      <c r="I19" s="27"/>
      <c r="J19" s="84"/>
      <c r="K19" s="84"/>
      <c r="L19" s="84"/>
      <c r="M19" s="84"/>
      <c r="N19" s="27">
        <f>SUM(L19:M19)</f>
        <v>0</v>
      </c>
      <c r="O19" s="85"/>
      <c r="P19" s="85"/>
      <c r="Q19" s="85"/>
      <c r="R19" s="85"/>
      <c r="S19" s="85"/>
      <c r="T19" s="27">
        <v>17</v>
      </c>
      <c r="U19" s="40" t="str">
        <f t="shared" si="1"/>
        <v/>
      </c>
      <c r="V19" s="22">
        <v>422</v>
      </c>
      <c r="W19" s="22" t="s">
        <v>83</v>
      </c>
      <c r="X19" s="22" t="s">
        <v>84</v>
      </c>
      <c r="Y19" s="58">
        <v>1376</v>
      </c>
      <c r="Z19" s="41"/>
      <c r="AA19" s="1" t="s">
        <v>78</v>
      </c>
      <c r="AB19" s="28" t="s">
        <v>261</v>
      </c>
    </row>
    <row r="20" spans="1:28" x14ac:dyDescent="0.3">
      <c r="A20" s="1" t="s">
        <v>59</v>
      </c>
      <c r="B20" s="1" t="s">
        <v>46</v>
      </c>
      <c r="C20" s="27" t="s">
        <v>54</v>
      </c>
      <c r="D20" s="38">
        <v>11</v>
      </c>
      <c r="E20" s="84" t="s">
        <v>356</v>
      </c>
      <c r="F20" s="84"/>
      <c r="G20" s="84"/>
      <c r="H20" s="27"/>
      <c r="I20" s="27"/>
      <c r="J20" s="84"/>
      <c r="K20" s="84"/>
      <c r="L20" s="84"/>
      <c r="M20" s="84"/>
      <c r="N20" s="27"/>
      <c r="O20" s="85"/>
      <c r="P20" s="85"/>
      <c r="Q20" s="85"/>
      <c r="R20" s="85"/>
      <c r="S20" s="85"/>
      <c r="T20" s="27"/>
      <c r="U20" s="40"/>
      <c r="V20" s="22">
        <v>422</v>
      </c>
      <c r="W20" s="22" t="s">
        <v>83</v>
      </c>
      <c r="X20" s="22" t="s">
        <v>84</v>
      </c>
      <c r="Y20" s="58">
        <v>1376</v>
      </c>
      <c r="Z20" s="41"/>
      <c r="AA20" s="1" t="s">
        <v>78</v>
      </c>
      <c r="AB20" s="28" t="s">
        <v>261</v>
      </c>
    </row>
    <row r="21" spans="1:28" x14ac:dyDescent="0.3">
      <c r="A21" s="1" t="s">
        <v>59</v>
      </c>
      <c r="B21" s="1" t="s">
        <v>46</v>
      </c>
      <c r="C21" s="27" t="s">
        <v>51</v>
      </c>
      <c r="D21" s="38">
        <v>44</v>
      </c>
      <c r="E21" s="84"/>
      <c r="F21" s="84"/>
      <c r="G21" s="84"/>
      <c r="H21" s="27"/>
      <c r="I21" s="27"/>
      <c r="J21" s="84"/>
      <c r="K21" s="84"/>
      <c r="L21" s="84"/>
      <c r="M21" s="84"/>
      <c r="N21" s="27">
        <f>SUM(L21:M21)</f>
        <v>0</v>
      </c>
      <c r="O21" s="85"/>
      <c r="P21" s="85"/>
      <c r="Q21" s="85"/>
      <c r="R21" s="85"/>
      <c r="S21" s="85"/>
      <c r="T21" s="27">
        <v>14</v>
      </c>
      <c r="U21" s="40" t="str">
        <f t="shared" si="1"/>
        <v/>
      </c>
      <c r="V21" s="22">
        <v>422</v>
      </c>
      <c r="W21" s="22" t="s">
        <v>83</v>
      </c>
      <c r="X21" s="22" t="s">
        <v>84</v>
      </c>
      <c r="Y21" s="58">
        <v>1376</v>
      </c>
      <c r="Z21" s="41"/>
      <c r="AA21" s="1" t="s">
        <v>78</v>
      </c>
      <c r="AB21" s="28" t="s">
        <v>261</v>
      </c>
    </row>
    <row r="22" spans="1:28" x14ac:dyDescent="0.3">
      <c r="A22" s="1" t="s">
        <v>59</v>
      </c>
      <c r="B22" s="1" t="s">
        <v>46</v>
      </c>
      <c r="C22" s="27" t="s">
        <v>52</v>
      </c>
      <c r="D22" s="38">
        <v>10</v>
      </c>
      <c r="E22" s="84"/>
      <c r="F22" s="84"/>
      <c r="G22" s="84"/>
      <c r="H22" s="27"/>
      <c r="I22" s="27"/>
      <c r="J22" s="84"/>
      <c r="K22" s="84"/>
      <c r="L22" s="84"/>
      <c r="M22" s="84"/>
      <c r="N22" s="27">
        <f>SUM(L22:M22)</f>
        <v>0</v>
      </c>
      <c r="O22" s="85"/>
      <c r="P22" s="85"/>
      <c r="Q22" s="85"/>
      <c r="R22" s="85"/>
      <c r="S22" s="85"/>
      <c r="T22" s="27">
        <v>2</v>
      </c>
      <c r="U22" s="40" t="str">
        <f t="shared" si="1"/>
        <v/>
      </c>
      <c r="V22" s="22">
        <v>422</v>
      </c>
      <c r="W22" s="22" t="s">
        <v>83</v>
      </c>
      <c r="X22" s="22" t="s">
        <v>84</v>
      </c>
      <c r="Y22" s="58">
        <v>1376</v>
      </c>
      <c r="Z22" s="41"/>
      <c r="AA22" s="1" t="s">
        <v>78</v>
      </c>
      <c r="AB22" s="28" t="s">
        <v>261</v>
      </c>
    </row>
    <row r="23" spans="1:28" x14ac:dyDescent="0.3">
      <c r="A23" s="1" t="s">
        <v>59</v>
      </c>
      <c r="B23" s="1" t="s">
        <v>46</v>
      </c>
      <c r="C23" s="55" t="s">
        <v>39</v>
      </c>
      <c r="D23" s="1"/>
      <c r="E23" s="55">
        <v>210</v>
      </c>
      <c r="F23" s="55">
        <v>33</v>
      </c>
      <c r="G23" s="55">
        <v>93</v>
      </c>
      <c r="H23" s="55"/>
      <c r="I23" s="55"/>
      <c r="J23" s="55">
        <v>18</v>
      </c>
      <c r="K23" s="55">
        <v>28</v>
      </c>
      <c r="L23" s="55"/>
      <c r="M23" s="55"/>
      <c r="N23" s="55"/>
      <c r="O23" s="55"/>
      <c r="P23" s="55">
        <v>19</v>
      </c>
      <c r="Q23" s="55"/>
      <c r="R23" s="42"/>
      <c r="S23" s="42"/>
      <c r="T23" s="42"/>
      <c r="U23" s="40" t="str">
        <f t="shared" ref="U23" si="2">_xlfn.IFNA("",((T23+Q23+N23-R23)+(O23*2))/E23)</f>
        <v/>
      </c>
      <c r="V23" s="22">
        <v>422</v>
      </c>
      <c r="W23" s="22" t="s">
        <v>83</v>
      </c>
      <c r="X23" s="22" t="s">
        <v>84</v>
      </c>
      <c r="Y23" s="58">
        <v>1376</v>
      </c>
      <c r="Z23" s="41"/>
      <c r="AA23" s="1" t="s">
        <v>78</v>
      </c>
      <c r="AB23" s="28" t="s">
        <v>261</v>
      </c>
    </row>
    <row r="24" spans="1:28" x14ac:dyDescent="0.3">
      <c r="A24" s="43" t="s">
        <v>59</v>
      </c>
      <c r="B24" s="43" t="s">
        <v>46</v>
      </c>
      <c r="C24" s="44" t="s">
        <v>40</v>
      </c>
      <c r="D24" s="43"/>
      <c r="E24" s="44">
        <f t="shared" ref="E24:T24" si="3">SUM(E13:E23)</f>
        <v>240</v>
      </c>
      <c r="F24" s="44">
        <f t="shared" si="3"/>
        <v>33</v>
      </c>
      <c r="G24" s="44">
        <f t="shared" si="3"/>
        <v>93</v>
      </c>
      <c r="H24" s="44">
        <f t="shared" si="3"/>
        <v>0</v>
      </c>
      <c r="I24" s="44">
        <f t="shared" si="3"/>
        <v>0</v>
      </c>
      <c r="J24" s="44">
        <f t="shared" si="3"/>
        <v>18</v>
      </c>
      <c r="K24" s="44">
        <f t="shared" si="3"/>
        <v>28</v>
      </c>
      <c r="L24" s="44">
        <f t="shared" si="3"/>
        <v>0</v>
      </c>
      <c r="M24" s="44">
        <f t="shared" si="3"/>
        <v>21</v>
      </c>
      <c r="N24" s="44">
        <f t="shared" si="3"/>
        <v>21</v>
      </c>
      <c r="O24" s="44">
        <f t="shared" si="3"/>
        <v>0</v>
      </c>
      <c r="P24" s="44">
        <f t="shared" si="3"/>
        <v>19</v>
      </c>
      <c r="Q24" s="44">
        <f t="shared" si="3"/>
        <v>0</v>
      </c>
      <c r="R24" s="44">
        <f t="shared" si="3"/>
        <v>0</v>
      </c>
      <c r="S24" s="44">
        <f t="shared" si="3"/>
        <v>0</v>
      </c>
      <c r="T24" s="44">
        <f t="shared" si="3"/>
        <v>84</v>
      </c>
      <c r="U24" s="45">
        <f>((T24+Q24+N24-R24)+(O24*2))/E24</f>
        <v>0.4375</v>
      </c>
      <c r="V24" s="46">
        <v>422</v>
      </c>
      <c r="W24" s="46" t="s">
        <v>83</v>
      </c>
      <c r="X24" s="46" t="s">
        <v>84</v>
      </c>
      <c r="Y24" s="59">
        <v>1376</v>
      </c>
      <c r="Z24" s="47"/>
      <c r="AA24" s="43" t="s">
        <v>78</v>
      </c>
      <c r="AB24" s="78" t="s">
        <v>261</v>
      </c>
    </row>
    <row r="25" spans="1:28" x14ac:dyDescent="0.3">
      <c r="A25" s="1"/>
      <c r="B25" s="1"/>
      <c r="C25" s="1"/>
      <c r="D25" s="1"/>
      <c r="F25" s="48" t="s">
        <v>41</v>
      </c>
      <c r="G25" s="49">
        <f>F24/G24</f>
        <v>0.35483870967741937</v>
      </c>
      <c r="H25" s="27"/>
      <c r="I25" s="1"/>
      <c r="J25" s="48" t="s">
        <v>42</v>
      </c>
      <c r="K25" s="50">
        <f>J24/K24</f>
        <v>0.6428571428571429</v>
      </c>
      <c r="L25" s="1"/>
      <c r="M25" s="39" t="s">
        <v>43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61"/>
      <c r="F27" s="48"/>
      <c r="G27" s="70"/>
      <c r="H27" s="27"/>
      <c r="I27" s="1"/>
      <c r="J27" s="48"/>
      <c r="K27" s="71"/>
      <c r="L27" s="1"/>
      <c r="M27" s="39"/>
      <c r="N27" s="72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13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59</v>
      </c>
      <c r="C35" s="7" t="s">
        <v>345</v>
      </c>
      <c r="D35" s="38">
        <v>30</v>
      </c>
      <c r="E35" s="88"/>
      <c r="F35" s="89"/>
      <c r="G35" s="89"/>
      <c r="H35" s="14"/>
      <c r="I35" s="14"/>
      <c r="J35" s="89"/>
      <c r="K35" s="89"/>
      <c r="L35" s="89"/>
      <c r="M35" s="89"/>
      <c r="N35" s="27">
        <f>SUM(L35:M35)</f>
        <v>0</v>
      </c>
      <c r="O35" s="84"/>
      <c r="P35" s="85"/>
      <c r="Q35" s="84"/>
      <c r="R35" s="84"/>
      <c r="S35" s="84"/>
      <c r="T35" s="27">
        <v>8</v>
      </c>
      <c r="U35" s="40" t="str">
        <f>IFERROR(((T35+Q35+N35-R35)+(O35*2))/E35,"")</f>
        <v/>
      </c>
      <c r="V35" s="22">
        <v>422</v>
      </c>
      <c r="W35" s="22" t="s">
        <v>76</v>
      </c>
      <c r="X35" s="22" t="s">
        <v>77</v>
      </c>
      <c r="Y35" s="58">
        <v>1376</v>
      </c>
      <c r="Z35" s="41"/>
      <c r="AA35" s="1" t="s">
        <v>192</v>
      </c>
      <c r="AB35" s="28" t="s">
        <v>262</v>
      </c>
    </row>
    <row r="36" spans="1:28" x14ac:dyDescent="0.3">
      <c r="A36" s="1" t="s">
        <v>46</v>
      </c>
      <c r="B36" s="1" t="s">
        <v>59</v>
      </c>
      <c r="C36" s="27" t="s">
        <v>191</v>
      </c>
      <c r="D36" s="38">
        <v>24</v>
      </c>
      <c r="E36" s="84"/>
      <c r="F36" s="84"/>
      <c r="G36" s="84"/>
      <c r="H36" s="27"/>
      <c r="I36" s="27"/>
      <c r="J36" s="84"/>
      <c r="K36" s="84"/>
      <c r="L36" s="84"/>
      <c r="M36" s="84"/>
      <c r="N36" s="27">
        <f>SUM(L36:M36)</f>
        <v>0</v>
      </c>
      <c r="O36" s="84"/>
      <c r="P36" s="85"/>
      <c r="Q36" s="84"/>
      <c r="R36" s="84"/>
      <c r="S36" s="84"/>
      <c r="T36" s="27">
        <v>8</v>
      </c>
      <c r="U36" s="40" t="str">
        <f>IFERROR(((T36+Q36+N36-R36)+(O36*2))/E36,"")</f>
        <v/>
      </c>
      <c r="V36" s="22">
        <v>422</v>
      </c>
      <c r="W36" s="22" t="s">
        <v>76</v>
      </c>
      <c r="X36" s="22" t="s">
        <v>77</v>
      </c>
      <c r="Y36" s="58">
        <v>1376</v>
      </c>
      <c r="Z36" s="41"/>
      <c r="AA36" s="1" t="s">
        <v>192</v>
      </c>
      <c r="AB36" s="28" t="s">
        <v>262</v>
      </c>
    </row>
    <row r="37" spans="1:28" x14ac:dyDescent="0.3">
      <c r="A37" s="1" t="s">
        <v>46</v>
      </c>
      <c r="B37" s="1" t="s">
        <v>59</v>
      </c>
      <c r="C37" s="27" t="s">
        <v>195</v>
      </c>
      <c r="D37" s="38">
        <v>21</v>
      </c>
      <c r="E37" s="84"/>
      <c r="F37" s="84"/>
      <c r="G37" s="84"/>
      <c r="H37" s="27"/>
      <c r="I37" s="27"/>
      <c r="J37" s="84"/>
      <c r="K37" s="84"/>
      <c r="L37" s="84"/>
      <c r="M37" s="84"/>
      <c r="N37" s="27">
        <f t="shared" ref="N37:N41" si="4">SUM(L37:M37)</f>
        <v>0</v>
      </c>
      <c r="O37" s="85"/>
      <c r="P37" s="85"/>
      <c r="Q37" s="85"/>
      <c r="R37" s="85"/>
      <c r="S37" s="85"/>
      <c r="T37" s="27">
        <v>0</v>
      </c>
      <c r="U37" s="40" t="str">
        <f t="shared" ref="U37:U46" si="5">IFERROR(((T37+Q37+N37-R37)+(O37*2))/E37,"")</f>
        <v/>
      </c>
      <c r="V37" s="22">
        <v>422</v>
      </c>
      <c r="W37" s="22" t="s">
        <v>76</v>
      </c>
      <c r="X37" s="22" t="s">
        <v>77</v>
      </c>
      <c r="Y37" s="58">
        <v>1376</v>
      </c>
      <c r="Z37" s="41"/>
      <c r="AA37" s="1" t="s">
        <v>192</v>
      </c>
      <c r="AB37" s="28" t="s">
        <v>262</v>
      </c>
    </row>
    <row r="38" spans="1:28" x14ac:dyDescent="0.3">
      <c r="A38" s="1" t="s">
        <v>46</v>
      </c>
      <c r="B38" s="1" t="s">
        <v>59</v>
      </c>
      <c r="C38" s="27" t="s">
        <v>196</v>
      </c>
      <c r="D38" s="38">
        <v>15</v>
      </c>
      <c r="E38" s="84"/>
      <c r="F38" s="84"/>
      <c r="G38" s="84"/>
      <c r="H38" s="27"/>
      <c r="I38" s="27"/>
      <c r="J38" s="84"/>
      <c r="K38" s="84"/>
      <c r="L38" s="84"/>
      <c r="M38" s="84"/>
      <c r="N38" s="27">
        <f t="shared" si="4"/>
        <v>0</v>
      </c>
      <c r="O38" s="85"/>
      <c r="P38" s="85"/>
      <c r="Q38" s="85"/>
      <c r="R38" s="85"/>
      <c r="S38" s="85"/>
      <c r="T38" s="27">
        <v>3</v>
      </c>
      <c r="U38" s="40" t="str">
        <f t="shared" si="5"/>
        <v/>
      </c>
      <c r="V38" s="22">
        <v>422</v>
      </c>
      <c r="W38" s="22" t="s">
        <v>76</v>
      </c>
      <c r="X38" s="22" t="s">
        <v>77</v>
      </c>
      <c r="Y38" s="58">
        <v>1376</v>
      </c>
      <c r="Z38" s="41"/>
      <c r="AA38" s="1" t="s">
        <v>192</v>
      </c>
      <c r="AB38" s="28" t="s">
        <v>262</v>
      </c>
    </row>
    <row r="39" spans="1:28" x14ac:dyDescent="0.3">
      <c r="A39" s="1" t="s">
        <v>46</v>
      </c>
      <c r="B39" s="1" t="s">
        <v>59</v>
      </c>
      <c r="C39" s="27" t="s">
        <v>197</v>
      </c>
      <c r="D39" s="38">
        <v>10</v>
      </c>
      <c r="E39" s="84" t="s">
        <v>356</v>
      </c>
      <c r="F39" s="84"/>
      <c r="G39" s="84"/>
      <c r="H39" s="27"/>
      <c r="I39" s="27"/>
      <c r="J39" s="84"/>
      <c r="K39" s="84"/>
      <c r="L39" s="84"/>
      <c r="M39" s="84"/>
      <c r="N39" s="27"/>
      <c r="O39" s="85"/>
      <c r="P39" s="85"/>
      <c r="Q39" s="85"/>
      <c r="R39" s="85"/>
      <c r="S39" s="85"/>
      <c r="T39" s="27"/>
      <c r="U39" s="40" t="str">
        <f t="shared" si="5"/>
        <v/>
      </c>
      <c r="V39" s="22">
        <v>422</v>
      </c>
      <c r="W39" s="22" t="s">
        <v>76</v>
      </c>
      <c r="X39" s="22" t="s">
        <v>77</v>
      </c>
      <c r="Y39" s="58">
        <v>1376</v>
      </c>
      <c r="Z39" s="41"/>
      <c r="AA39" s="1" t="s">
        <v>192</v>
      </c>
      <c r="AB39" s="28" t="s">
        <v>262</v>
      </c>
    </row>
    <row r="40" spans="1:28" x14ac:dyDescent="0.3">
      <c r="A40" s="1" t="s">
        <v>46</v>
      </c>
      <c r="B40" s="1" t="s">
        <v>59</v>
      </c>
      <c r="C40" s="27" t="s">
        <v>198</v>
      </c>
      <c r="D40" s="38">
        <v>14</v>
      </c>
      <c r="E40" s="84"/>
      <c r="F40" s="84"/>
      <c r="G40" s="84"/>
      <c r="H40" s="27"/>
      <c r="I40" s="27"/>
      <c r="J40" s="84"/>
      <c r="K40" s="84"/>
      <c r="L40" s="84"/>
      <c r="M40" s="84"/>
      <c r="N40" s="27">
        <f t="shared" si="4"/>
        <v>0</v>
      </c>
      <c r="O40" s="85"/>
      <c r="P40" s="85"/>
      <c r="Q40" s="85"/>
      <c r="R40" s="85"/>
      <c r="S40" s="85"/>
      <c r="T40" s="27">
        <v>5</v>
      </c>
      <c r="U40" s="40" t="str">
        <f t="shared" si="5"/>
        <v/>
      </c>
      <c r="V40" s="22">
        <v>422</v>
      </c>
      <c r="W40" s="22" t="s">
        <v>76</v>
      </c>
      <c r="X40" s="22" t="s">
        <v>77</v>
      </c>
      <c r="Y40" s="58">
        <v>1376</v>
      </c>
      <c r="Z40" s="41"/>
      <c r="AA40" s="1" t="s">
        <v>192</v>
      </c>
      <c r="AB40" s="28" t="s">
        <v>262</v>
      </c>
    </row>
    <row r="41" spans="1:28" x14ac:dyDescent="0.3">
      <c r="A41" s="1" t="s">
        <v>46</v>
      </c>
      <c r="B41" s="1" t="s">
        <v>59</v>
      </c>
      <c r="C41" s="27" t="s">
        <v>311</v>
      </c>
      <c r="D41" s="38">
        <v>11</v>
      </c>
      <c r="E41" s="84"/>
      <c r="F41" s="84"/>
      <c r="G41" s="84"/>
      <c r="H41" s="27"/>
      <c r="I41" s="27"/>
      <c r="J41" s="84"/>
      <c r="K41" s="84"/>
      <c r="L41" s="84"/>
      <c r="M41" s="84"/>
      <c r="N41" s="27">
        <f t="shared" si="4"/>
        <v>0</v>
      </c>
      <c r="O41" s="85"/>
      <c r="P41" s="85"/>
      <c r="Q41" s="85"/>
      <c r="R41" s="85"/>
      <c r="S41" s="85"/>
      <c r="T41" s="27">
        <v>0</v>
      </c>
      <c r="U41" s="40" t="str">
        <f t="shared" si="5"/>
        <v/>
      </c>
      <c r="V41" s="22">
        <v>422</v>
      </c>
      <c r="W41" s="22" t="s">
        <v>76</v>
      </c>
      <c r="X41" s="22" t="s">
        <v>77</v>
      </c>
      <c r="Y41" s="58">
        <v>1376</v>
      </c>
      <c r="Z41" s="41"/>
      <c r="AA41" s="1" t="s">
        <v>192</v>
      </c>
      <c r="AB41" s="28" t="s">
        <v>262</v>
      </c>
    </row>
    <row r="42" spans="1:28" x14ac:dyDescent="0.3">
      <c r="A42" s="1" t="s">
        <v>46</v>
      </c>
      <c r="B42" s="1" t="s">
        <v>59</v>
      </c>
      <c r="C42" s="27" t="s">
        <v>201</v>
      </c>
      <c r="D42" s="38">
        <v>12</v>
      </c>
      <c r="E42" s="84"/>
      <c r="F42" s="84"/>
      <c r="G42" s="84"/>
      <c r="H42" s="27"/>
      <c r="I42" s="27"/>
      <c r="J42" s="84"/>
      <c r="K42" s="84"/>
      <c r="L42" s="84"/>
      <c r="M42" s="84"/>
      <c r="N42" s="27">
        <f>SUM(L42:M42)</f>
        <v>0</v>
      </c>
      <c r="O42" s="85"/>
      <c r="P42" s="85"/>
      <c r="Q42" s="85"/>
      <c r="R42" s="85"/>
      <c r="S42" s="85"/>
      <c r="T42" s="27">
        <v>2</v>
      </c>
      <c r="U42" s="40" t="str">
        <f t="shared" si="5"/>
        <v/>
      </c>
      <c r="V42" s="22">
        <v>422</v>
      </c>
      <c r="W42" s="22" t="s">
        <v>76</v>
      </c>
      <c r="X42" s="22" t="s">
        <v>77</v>
      </c>
      <c r="Y42" s="58">
        <v>1376</v>
      </c>
      <c r="Z42" s="41"/>
      <c r="AA42" s="1" t="s">
        <v>192</v>
      </c>
      <c r="AB42" s="28" t="s">
        <v>262</v>
      </c>
    </row>
    <row r="43" spans="1:28" x14ac:dyDescent="0.3">
      <c r="A43" s="1" t="s">
        <v>46</v>
      </c>
      <c r="B43" s="1" t="s">
        <v>59</v>
      </c>
      <c r="C43" s="27" t="s">
        <v>202</v>
      </c>
      <c r="D43" s="38">
        <v>25</v>
      </c>
      <c r="E43" s="84"/>
      <c r="F43" s="84"/>
      <c r="G43" s="84"/>
      <c r="H43" s="27"/>
      <c r="I43" s="27"/>
      <c r="J43" s="84"/>
      <c r="K43" s="84"/>
      <c r="L43" s="84"/>
      <c r="M43" s="84"/>
      <c r="N43" s="27">
        <f>SUM(L43:M43)</f>
        <v>0</v>
      </c>
      <c r="O43" s="85"/>
      <c r="P43" s="85"/>
      <c r="Q43" s="85"/>
      <c r="R43" s="85"/>
      <c r="S43" s="85"/>
      <c r="T43" s="27">
        <v>15</v>
      </c>
      <c r="U43" s="40" t="str">
        <f t="shared" si="5"/>
        <v/>
      </c>
      <c r="V43" s="22">
        <v>422</v>
      </c>
      <c r="W43" s="22" t="s">
        <v>76</v>
      </c>
      <c r="X43" s="22" t="s">
        <v>77</v>
      </c>
      <c r="Y43" s="58">
        <v>1376</v>
      </c>
      <c r="Z43" s="41"/>
      <c r="AA43" s="1" t="s">
        <v>192</v>
      </c>
      <c r="AB43" s="28" t="s">
        <v>262</v>
      </c>
    </row>
    <row r="44" spans="1:28" x14ac:dyDescent="0.3">
      <c r="A44" s="1" t="s">
        <v>46</v>
      </c>
      <c r="B44" s="1" t="s">
        <v>59</v>
      </c>
      <c r="C44" s="27" t="s">
        <v>123</v>
      </c>
      <c r="D44" s="38">
        <v>41</v>
      </c>
      <c r="E44" s="84"/>
      <c r="F44" s="84"/>
      <c r="G44" s="84"/>
      <c r="H44" s="27"/>
      <c r="I44" s="27"/>
      <c r="J44" s="84"/>
      <c r="K44" s="84"/>
      <c r="L44" s="84"/>
      <c r="M44" s="84"/>
      <c r="N44" s="27">
        <f>SUM(L44:M44)</f>
        <v>0</v>
      </c>
      <c r="O44" s="85"/>
      <c r="P44" s="85"/>
      <c r="Q44" s="85"/>
      <c r="R44" s="85"/>
      <c r="S44" s="85"/>
      <c r="T44" s="27">
        <v>8</v>
      </c>
      <c r="U44" s="40" t="str">
        <f t="shared" si="5"/>
        <v/>
      </c>
      <c r="V44" s="22">
        <v>422</v>
      </c>
      <c r="W44" s="22" t="s">
        <v>76</v>
      </c>
      <c r="X44" s="22" t="s">
        <v>77</v>
      </c>
      <c r="Y44" s="58">
        <v>1376</v>
      </c>
      <c r="Z44" s="41"/>
      <c r="AA44" s="1" t="s">
        <v>192</v>
      </c>
      <c r="AB44" s="28" t="s">
        <v>262</v>
      </c>
    </row>
    <row r="45" spans="1:28" x14ac:dyDescent="0.3">
      <c r="A45" s="1" t="s">
        <v>46</v>
      </c>
      <c r="B45" s="1" t="s">
        <v>59</v>
      </c>
      <c r="C45" s="27" t="s">
        <v>203</v>
      </c>
      <c r="D45" s="38">
        <v>42</v>
      </c>
      <c r="E45" s="84"/>
      <c r="F45" s="84"/>
      <c r="G45" s="84"/>
      <c r="H45" s="27"/>
      <c r="I45" s="27"/>
      <c r="J45" s="84"/>
      <c r="K45" s="84"/>
      <c r="L45" s="84"/>
      <c r="M45" s="39">
        <v>15</v>
      </c>
      <c r="N45" s="27">
        <f>SUM(L45:M45)</f>
        <v>15</v>
      </c>
      <c r="O45" s="85"/>
      <c r="P45" s="85"/>
      <c r="Q45" s="85"/>
      <c r="R45" s="85"/>
      <c r="S45" s="85"/>
      <c r="T45" s="27">
        <v>28</v>
      </c>
      <c r="U45" s="40" t="str">
        <f t="shared" si="5"/>
        <v/>
      </c>
      <c r="V45" s="22">
        <v>422</v>
      </c>
      <c r="W45" s="22" t="s">
        <v>76</v>
      </c>
      <c r="X45" s="22" t="s">
        <v>77</v>
      </c>
      <c r="Y45" s="58">
        <v>1376</v>
      </c>
      <c r="Z45" s="41"/>
      <c r="AA45" s="1" t="s">
        <v>192</v>
      </c>
      <c r="AB45" s="28" t="s">
        <v>262</v>
      </c>
    </row>
    <row r="46" spans="1:28" x14ac:dyDescent="0.3">
      <c r="A46" s="1" t="s">
        <v>46</v>
      </c>
      <c r="B46" s="1" t="s">
        <v>59</v>
      </c>
      <c r="C46" s="27" t="s">
        <v>204</v>
      </c>
      <c r="D46" s="38">
        <v>20</v>
      </c>
      <c r="E46" s="84"/>
      <c r="F46" s="84"/>
      <c r="G46" s="84"/>
      <c r="H46" s="27"/>
      <c r="I46" s="27"/>
      <c r="J46" s="84"/>
      <c r="K46" s="84"/>
      <c r="L46" s="84"/>
      <c r="M46" s="84"/>
      <c r="N46" s="27">
        <f>SUM(L46:M46)</f>
        <v>0</v>
      </c>
      <c r="O46" s="85"/>
      <c r="P46" s="85"/>
      <c r="Q46" s="85"/>
      <c r="R46" s="85"/>
      <c r="S46" s="85"/>
      <c r="T46" s="27">
        <v>10</v>
      </c>
      <c r="U46" s="40" t="str">
        <f t="shared" si="5"/>
        <v/>
      </c>
      <c r="V46" s="22">
        <v>422</v>
      </c>
      <c r="W46" s="22" t="s">
        <v>76</v>
      </c>
      <c r="X46" s="22" t="s">
        <v>77</v>
      </c>
      <c r="Y46" s="58">
        <v>1376</v>
      </c>
      <c r="Z46" s="41"/>
      <c r="AA46" s="1" t="s">
        <v>192</v>
      </c>
      <c r="AB46" s="28" t="s">
        <v>262</v>
      </c>
    </row>
    <row r="47" spans="1:28" x14ac:dyDescent="0.3">
      <c r="A47" s="1" t="s">
        <v>46</v>
      </c>
      <c r="B47" s="1" t="s">
        <v>59</v>
      </c>
      <c r="C47" s="55" t="s">
        <v>39</v>
      </c>
      <c r="D47" s="1"/>
      <c r="E47" s="55">
        <v>240</v>
      </c>
      <c r="F47" s="55">
        <v>28</v>
      </c>
      <c r="G47" s="55">
        <v>72</v>
      </c>
      <c r="H47" s="55"/>
      <c r="I47" s="55"/>
      <c r="J47" s="55">
        <v>23</v>
      </c>
      <c r="K47" s="55">
        <v>33</v>
      </c>
      <c r="L47" s="55"/>
      <c r="M47" s="55"/>
      <c r="N47" s="5"/>
      <c r="O47" s="55"/>
      <c r="P47" s="55">
        <v>22</v>
      </c>
      <c r="Q47" s="42"/>
      <c r="R47" s="42"/>
      <c r="S47" s="42"/>
      <c r="T47" s="27"/>
      <c r="U47" s="40" t="str">
        <f t="shared" ref="U47" si="6">_xlfn.IFNA("",((T47+Q47+N47-R47)+(O47*2))/E47)</f>
        <v/>
      </c>
      <c r="V47" s="22">
        <v>422</v>
      </c>
      <c r="W47" s="22" t="s">
        <v>76</v>
      </c>
      <c r="X47" s="22" t="s">
        <v>77</v>
      </c>
      <c r="Y47" s="58">
        <v>1376</v>
      </c>
      <c r="Z47" s="41"/>
      <c r="AA47" s="1" t="s">
        <v>192</v>
      </c>
      <c r="AB47" s="28" t="s">
        <v>262</v>
      </c>
    </row>
    <row r="48" spans="1:28" x14ac:dyDescent="0.3">
      <c r="A48" s="43" t="s">
        <v>46</v>
      </c>
      <c r="B48" s="43" t="s">
        <v>59</v>
      </c>
      <c r="C48" s="44" t="s">
        <v>40</v>
      </c>
      <c r="D48" s="43"/>
      <c r="E48" s="44">
        <f t="shared" ref="E48:T48" si="7">SUM(E36:E47)</f>
        <v>240</v>
      </c>
      <c r="F48" s="44">
        <f t="shared" si="7"/>
        <v>28</v>
      </c>
      <c r="G48" s="44">
        <f t="shared" si="7"/>
        <v>72</v>
      </c>
      <c r="H48" s="44">
        <f t="shared" si="7"/>
        <v>0</v>
      </c>
      <c r="I48" s="44">
        <f t="shared" si="7"/>
        <v>0</v>
      </c>
      <c r="J48" s="44">
        <f t="shared" si="7"/>
        <v>23</v>
      </c>
      <c r="K48" s="44">
        <f t="shared" si="7"/>
        <v>33</v>
      </c>
      <c r="L48" s="44">
        <f t="shared" si="7"/>
        <v>0</v>
      </c>
      <c r="M48" s="44">
        <f t="shared" si="7"/>
        <v>15</v>
      </c>
      <c r="N48" s="44">
        <f t="shared" si="7"/>
        <v>15</v>
      </c>
      <c r="O48" s="44">
        <f t="shared" si="7"/>
        <v>0</v>
      </c>
      <c r="P48" s="44">
        <f t="shared" si="7"/>
        <v>22</v>
      </c>
      <c r="Q48" s="44">
        <f t="shared" si="7"/>
        <v>0</v>
      </c>
      <c r="R48" s="44">
        <f t="shared" si="7"/>
        <v>0</v>
      </c>
      <c r="S48" s="44">
        <f t="shared" si="7"/>
        <v>0</v>
      </c>
      <c r="T48" s="44">
        <f t="shared" si="7"/>
        <v>79</v>
      </c>
      <c r="U48" s="45">
        <f>((T48+Q48+N48-R48)+(O48*2))/E48</f>
        <v>0.39166666666666666</v>
      </c>
      <c r="V48" s="46">
        <v>422</v>
      </c>
      <c r="W48" s="46" t="s">
        <v>76</v>
      </c>
      <c r="X48" s="46" t="s">
        <v>77</v>
      </c>
      <c r="Y48" s="59">
        <v>1376</v>
      </c>
      <c r="Z48" s="47"/>
      <c r="AA48" s="43" t="s">
        <v>192</v>
      </c>
      <c r="AB48" s="68" t="s">
        <v>262</v>
      </c>
    </row>
    <row r="49" spans="1:28" x14ac:dyDescent="0.3">
      <c r="A49" s="1"/>
      <c r="B49" s="1"/>
      <c r="C49" s="1"/>
      <c r="D49" s="1"/>
      <c r="F49" s="48" t="s">
        <v>41</v>
      </c>
      <c r="G49" s="49">
        <f>F48/G48</f>
        <v>0.3888888888888889</v>
      </c>
      <c r="H49" s="27"/>
      <c r="I49" s="1"/>
      <c r="J49" s="48" t="s">
        <v>42</v>
      </c>
      <c r="K49" s="50">
        <f>J48/K48</f>
        <v>0.69696969696969702</v>
      </c>
      <c r="L49" s="1"/>
      <c r="M49" s="39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sheetProtection sheet="1" objects="1" scenarios="1"/>
  <sortState xmlns:xlrd2="http://schemas.microsoft.com/office/spreadsheetml/2017/richdata2" ref="C35:M46">
    <sortCondition ref="C35:C46"/>
  </sortState>
  <pageMargins left="0.25" right="0.25" top="0.75" bottom="0.75" header="0.3" footer="0.3"/>
  <pageSetup scale="64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86A06-D65A-497C-8311-57ADAA3CB902}">
  <sheetPr>
    <tabColor rgb="FFFF0000"/>
  </sheetPr>
  <dimension ref="A1:AB52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373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29617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117</v>
      </c>
      <c r="D4" s="7" t="s">
        <v>5</v>
      </c>
      <c r="E4" s="8"/>
      <c r="F4" s="5"/>
      <c r="G4" s="1"/>
      <c r="J4" s="15" t="s">
        <v>263</v>
      </c>
      <c r="K4" s="16" t="s">
        <v>45</v>
      </c>
      <c r="L4" s="17"/>
      <c r="M4" s="18"/>
      <c r="N4" s="87"/>
      <c r="O4" s="87">
        <v>41</v>
      </c>
      <c r="P4" s="87"/>
      <c r="Q4" s="87">
        <v>48</v>
      </c>
      <c r="R4" s="20"/>
      <c r="S4" s="21">
        <f>SUM(N4:R4)</f>
        <v>89</v>
      </c>
      <c r="T4" s="22">
        <v>428</v>
      </c>
    </row>
    <row r="5" spans="1:28" x14ac:dyDescent="0.3">
      <c r="B5" s="1"/>
      <c r="C5" s="6" t="s">
        <v>100</v>
      </c>
      <c r="D5" s="7" t="s">
        <v>6</v>
      </c>
      <c r="E5" s="1"/>
      <c r="F5" s="1"/>
      <c r="G5" s="1"/>
      <c r="J5" s="15" t="s">
        <v>264</v>
      </c>
      <c r="K5" s="16" t="s">
        <v>62</v>
      </c>
      <c r="L5" s="17"/>
      <c r="M5" s="18"/>
      <c r="N5" s="87"/>
      <c r="O5" s="87">
        <v>43</v>
      </c>
      <c r="P5" s="87"/>
      <c r="Q5" s="87">
        <v>51</v>
      </c>
      <c r="R5" s="20"/>
      <c r="S5" s="21">
        <f>SUM(N5:R5)</f>
        <v>94</v>
      </c>
      <c r="T5" s="22">
        <v>428</v>
      </c>
      <c r="U5" s="1"/>
      <c r="V5" s="1"/>
      <c r="W5" s="1"/>
    </row>
    <row r="6" spans="1:28" x14ac:dyDescent="0.3">
      <c r="C6" s="65"/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3"/>
      <c r="D7" s="7" t="s">
        <v>8</v>
      </c>
      <c r="G7" s="1"/>
      <c r="S7" s="1"/>
      <c r="T7" s="25" t="s">
        <v>9</v>
      </c>
      <c r="U7" s="1"/>
      <c r="V7" s="26">
        <v>428</v>
      </c>
      <c r="W7" s="1"/>
    </row>
    <row r="8" spans="1:28" x14ac:dyDescent="0.3">
      <c r="B8" s="1"/>
      <c r="C8" s="63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19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61</v>
      </c>
      <c r="B13" s="1" t="s">
        <v>46</v>
      </c>
      <c r="C13" s="27" t="s">
        <v>82</v>
      </c>
      <c r="D13" s="38">
        <v>52</v>
      </c>
      <c r="E13" s="84"/>
      <c r="F13" s="84"/>
      <c r="G13" s="84"/>
      <c r="H13" s="27"/>
      <c r="I13" s="27"/>
      <c r="J13" s="84"/>
      <c r="K13" s="84"/>
      <c r="L13" s="84"/>
      <c r="M13" s="84"/>
      <c r="N13" s="27">
        <f>SUM(L13:M13)</f>
        <v>0</v>
      </c>
      <c r="O13" s="84"/>
      <c r="P13" s="85"/>
      <c r="Q13" s="84"/>
      <c r="R13" s="84"/>
      <c r="S13" s="84"/>
      <c r="T13" s="27">
        <v>11</v>
      </c>
      <c r="U13" s="40" t="str">
        <f>IFERROR(((T13+Q13+N13-R13)+(O13*2))/E13,"")</f>
        <v/>
      </c>
      <c r="V13" s="22">
        <v>428</v>
      </c>
      <c r="W13" s="22" t="s">
        <v>83</v>
      </c>
      <c r="X13" s="22" t="s">
        <v>77</v>
      </c>
      <c r="Y13" s="58" t="s">
        <v>251</v>
      </c>
      <c r="Z13" s="41"/>
      <c r="AA13" s="1" t="s">
        <v>78</v>
      </c>
      <c r="AB13" s="28" t="s">
        <v>265</v>
      </c>
    </row>
    <row r="14" spans="1:28" x14ac:dyDescent="0.3">
      <c r="A14" s="1" t="s">
        <v>61</v>
      </c>
      <c r="B14" s="1" t="s">
        <v>46</v>
      </c>
      <c r="C14" s="27" t="s">
        <v>56</v>
      </c>
      <c r="D14" s="38">
        <v>20</v>
      </c>
      <c r="E14" s="84"/>
      <c r="F14" s="84"/>
      <c r="G14" s="84"/>
      <c r="H14" s="27"/>
      <c r="I14" s="27"/>
      <c r="J14" s="84"/>
      <c r="K14" s="84"/>
      <c r="L14" s="84"/>
      <c r="M14" s="84"/>
      <c r="N14" s="27">
        <f t="shared" ref="N14:N19" si="0">SUM(L14:M14)</f>
        <v>0</v>
      </c>
      <c r="O14" s="85"/>
      <c r="P14" s="85"/>
      <c r="Q14" s="85"/>
      <c r="R14" s="85"/>
      <c r="S14" s="85"/>
      <c r="T14" s="39">
        <v>6</v>
      </c>
      <c r="U14" s="40" t="str">
        <f t="shared" ref="U14:U22" si="1">IFERROR(((T14+Q14+N14-R14)+(O14*2))/E14,"")</f>
        <v/>
      </c>
      <c r="V14" s="22">
        <v>428</v>
      </c>
      <c r="W14" s="22" t="s">
        <v>83</v>
      </c>
      <c r="X14" s="22" t="s">
        <v>77</v>
      </c>
      <c r="Y14" s="58" t="s">
        <v>251</v>
      </c>
      <c r="Z14" s="41"/>
      <c r="AA14" s="1" t="s">
        <v>78</v>
      </c>
      <c r="AB14" s="28" t="s">
        <v>265</v>
      </c>
    </row>
    <row r="15" spans="1:28" x14ac:dyDescent="0.3">
      <c r="A15" s="1" t="s">
        <v>61</v>
      </c>
      <c r="B15" s="1" t="s">
        <v>46</v>
      </c>
      <c r="C15" s="27" t="s">
        <v>47</v>
      </c>
      <c r="D15" s="38">
        <v>7</v>
      </c>
      <c r="E15" s="84"/>
      <c r="F15" s="84"/>
      <c r="G15" s="84"/>
      <c r="H15" s="27"/>
      <c r="I15" s="27"/>
      <c r="J15" s="84"/>
      <c r="K15" s="84"/>
      <c r="L15" s="84"/>
      <c r="M15" s="84"/>
      <c r="N15" s="27">
        <f t="shared" si="0"/>
        <v>0</v>
      </c>
      <c r="O15" s="85"/>
      <c r="P15" s="85"/>
      <c r="Q15" s="85"/>
      <c r="R15" s="85"/>
      <c r="S15" s="85"/>
      <c r="T15" s="39">
        <v>6</v>
      </c>
      <c r="U15" s="40" t="str">
        <f t="shared" si="1"/>
        <v/>
      </c>
      <c r="V15" s="22">
        <v>428</v>
      </c>
      <c r="W15" s="22" t="s">
        <v>83</v>
      </c>
      <c r="X15" s="22" t="s">
        <v>77</v>
      </c>
      <c r="Y15" s="58" t="s">
        <v>251</v>
      </c>
      <c r="Z15" s="41"/>
      <c r="AA15" s="1" t="s">
        <v>78</v>
      </c>
      <c r="AB15" s="28" t="s">
        <v>265</v>
      </c>
    </row>
    <row r="16" spans="1:28" x14ac:dyDescent="0.3">
      <c r="A16" s="1" t="s">
        <v>61</v>
      </c>
      <c r="B16" s="1" t="s">
        <v>46</v>
      </c>
      <c r="C16" s="27" t="s">
        <v>80</v>
      </c>
      <c r="D16" s="38">
        <v>22</v>
      </c>
      <c r="E16" s="84"/>
      <c r="F16" s="84"/>
      <c r="G16" s="84"/>
      <c r="H16" s="27"/>
      <c r="I16" s="27"/>
      <c r="J16" s="84"/>
      <c r="K16" s="84"/>
      <c r="L16" s="84"/>
      <c r="M16" s="84"/>
      <c r="N16" s="27">
        <f t="shared" si="0"/>
        <v>0</v>
      </c>
      <c r="O16" s="85"/>
      <c r="P16" s="85"/>
      <c r="Q16" s="85"/>
      <c r="R16" s="85"/>
      <c r="S16" s="85"/>
      <c r="T16" s="39">
        <v>14</v>
      </c>
      <c r="U16" s="40" t="str">
        <f t="shared" si="1"/>
        <v/>
      </c>
      <c r="V16" s="22">
        <v>428</v>
      </c>
      <c r="W16" s="22" t="s">
        <v>83</v>
      </c>
      <c r="X16" s="22" t="s">
        <v>77</v>
      </c>
      <c r="Y16" s="58" t="s">
        <v>251</v>
      </c>
      <c r="Z16" s="41"/>
      <c r="AA16" s="1" t="s">
        <v>78</v>
      </c>
      <c r="AB16" s="28" t="s">
        <v>265</v>
      </c>
    </row>
    <row r="17" spans="1:28" x14ac:dyDescent="0.3">
      <c r="A17" s="1" t="s">
        <v>61</v>
      </c>
      <c r="B17" s="1" t="s">
        <v>46</v>
      </c>
      <c r="C17" s="27" t="s">
        <v>48</v>
      </c>
      <c r="D17" s="38">
        <v>50</v>
      </c>
      <c r="E17" s="84"/>
      <c r="F17" s="84"/>
      <c r="G17" s="84"/>
      <c r="H17" s="27"/>
      <c r="I17" s="27"/>
      <c r="J17" s="84"/>
      <c r="K17" s="84"/>
      <c r="L17" s="84"/>
      <c r="M17" s="84"/>
      <c r="N17" s="27">
        <f t="shared" si="0"/>
        <v>0</v>
      </c>
      <c r="O17" s="85"/>
      <c r="P17" s="85"/>
      <c r="Q17" s="85"/>
      <c r="R17" s="85"/>
      <c r="S17" s="85"/>
      <c r="T17" s="39">
        <v>6</v>
      </c>
      <c r="U17" s="40" t="str">
        <f t="shared" si="1"/>
        <v/>
      </c>
      <c r="V17" s="22">
        <v>428</v>
      </c>
      <c r="W17" s="22" t="s">
        <v>83</v>
      </c>
      <c r="X17" s="22" t="s">
        <v>77</v>
      </c>
      <c r="Y17" s="58" t="s">
        <v>251</v>
      </c>
      <c r="Z17" s="41"/>
      <c r="AA17" s="1" t="s">
        <v>78</v>
      </c>
      <c r="AB17" s="28" t="s">
        <v>265</v>
      </c>
    </row>
    <row r="18" spans="1:28" x14ac:dyDescent="0.3">
      <c r="A18" s="1" t="s">
        <v>61</v>
      </c>
      <c r="B18" s="1" t="s">
        <v>46</v>
      </c>
      <c r="C18" s="27" t="s">
        <v>49</v>
      </c>
      <c r="D18" s="38">
        <v>1</v>
      </c>
      <c r="E18" s="84"/>
      <c r="F18" s="84"/>
      <c r="G18" s="84"/>
      <c r="H18" s="27"/>
      <c r="I18" s="27"/>
      <c r="J18" s="84"/>
      <c r="K18" s="84"/>
      <c r="L18" s="84"/>
      <c r="M18" s="84"/>
      <c r="N18" s="27">
        <f t="shared" si="0"/>
        <v>0</v>
      </c>
      <c r="O18" s="85"/>
      <c r="P18" s="85"/>
      <c r="Q18" s="85"/>
      <c r="R18" s="85"/>
      <c r="S18" s="85"/>
      <c r="T18" s="39">
        <v>13</v>
      </c>
      <c r="U18" s="40" t="str">
        <f t="shared" si="1"/>
        <v/>
      </c>
      <c r="V18" s="22">
        <v>428</v>
      </c>
      <c r="W18" s="22" t="s">
        <v>83</v>
      </c>
      <c r="X18" s="22" t="s">
        <v>77</v>
      </c>
      <c r="Y18" s="58" t="s">
        <v>251</v>
      </c>
      <c r="Z18" s="41"/>
      <c r="AA18" s="1" t="s">
        <v>78</v>
      </c>
      <c r="AB18" s="28" t="s">
        <v>265</v>
      </c>
    </row>
    <row r="19" spans="1:28" x14ac:dyDescent="0.3">
      <c r="A19" s="1" t="s">
        <v>61</v>
      </c>
      <c r="B19" s="1" t="s">
        <v>46</v>
      </c>
      <c r="C19" s="27" t="s">
        <v>50</v>
      </c>
      <c r="D19" s="38">
        <v>12</v>
      </c>
      <c r="E19" s="84"/>
      <c r="F19" s="84"/>
      <c r="G19" s="84"/>
      <c r="H19" s="27"/>
      <c r="I19" s="27"/>
      <c r="J19" s="84"/>
      <c r="K19" s="84"/>
      <c r="L19" s="84"/>
      <c r="M19" s="27">
        <v>11</v>
      </c>
      <c r="N19" s="27">
        <f t="shared" si="0"/>
        <v>11</v>
      </c>
      <c r="O19" s="85"/>
      <c r="P19" s="85"/>
      <c r="Q19" s="85"/>
      <c r="R19" s="85"/>
      <c r="S19" s="85"/>
      <c r="T19" s="39">
        <v>18</v>
      </c>
      <c r="U19" s="40" t="str">
        <f t="shared" si="1"/>
        <v/>
      </c>
      <c r="V19" s="22">
        <v>428</v>
      </c>
      <c r="W19" s="22" t="s">
        <v>83</v>
      </c>
      <c r="X19" s="22" t="s">
        <v>77</v>
      </c>
      <c r="Y19" s="58" t="s">
        <v>251</v>
      </c>
      <c r="Z19" s="41"/>
      <c r="AA19" s="1" t="s">
        <v>78</v>
      </c>
      <c r="AB19" s="28" t="s">
        <v>265</v>
      </c>
    </row>
    <row r="20" spans="1:28" x14ac:dyDescent="0.3">
      <c r="A20" s="1" t="s">
        <v>61</v>
      </c>
      <c r="B20" s="1" t="s">
        <v>46</v>
      </c>
      <c r="C20" s="27" t="s">
        <v>54</v>
      </c>
      <c r="D20" s="38">
        <v>11</v>
      </c>
      <c r="E20" s="84" t="s">
        <v>356</v>
      </c>
      <c r="F20" s="84"/>
      <c r="G20" s="84"/>
      <c r="H20" s="27"/>
      <c r="I20" s="27"/>
      <c r="J20" s="84"/>
      <c r="K20" s="84"/>
      <c r="L20" s="84"/>
      <c r="M20" s="84"/>
      <c r="N20" s="27"/>
      <c r="O20" s="85"/>
      <c r="P20" s="85"/>
      <c r="Q20" s="85"/>
      <c r="R20" s="85"/>
      <c r="S20" s="85"/>
      <c r="T20" s="39"/>
      <c r="U20" s="40"/>
      <c r="V20" s="22">
        <v>428</v>
      </c>
      <c r="W20" s="22" t="s">
        <v>83</v>
      </c>
      <c r="X20" s="22" t="s">
        <v>77</v>
      </c>
      <c r="Y20" s="58" t="s">
        <v>251</v>
      </c>
      <c r="Z20" s="41"/>
      <c r="AA20" s="1" t="s">
        <v>78</v>
      </c>
      <c r="AB20" s="28" t="s">
        <v>265</v>
      </c>
    </row>
    <row r="21" spans="1:28" x14ac:dyDescent="0.3">
      <c r="A21" s="1" t="s">
        <v>61</v>
      </c>
      <c r="B21" s="1" t="s">
        <v>46</v>
      </c>
      <c r="C21" s="27" t="s">
        <v>51</v>
      </c>
      <c r="D21" s="38">
        <v>44</v>
      </c>
      <c r="E21" s="84"/>
      <c r="F21" s="84"/>
      <c r="G21" s="84"/>
      <c r="H21" s="27"/>
      <c r="I21" s="27"/>
      <c r="J21" s="84"/>
      <c r="K21" s="84"/>
      <c r="L21" s="84"/>
      <c r="M21" s="84"/>
      <c r="N21" s="27">
        <f>SUM(L21:M21)</f>
        <v>0</v>
      </c>
      <c r="O21" s="85"/>
      <c r="P21" s="85"/>
      <c r="Q21" s="85"/>
      <c r="R21" s="85"/>
      <c r="S21" s="85"/>
      <c r="T21" s="39">
        <v>12</v>
      </c>
      <c r="U21" s="40" t="str">
        <f t="shared" si="1"/>
        <v/>
      </c>
      <c r="V21" s="22">
        <v>428</v>
      </c>
      <c r="W21" s="22" t="s">
        <v>83</v>
      </c>
      <c r="X21" s="22" t="s">
        <v>77</v>
      </c>
      <c r="Y21" s="58" t="s">
        <v>251</v>
      </c>
      <c r="Z21" s="41"/>
      <c r="AA21" s="1" t="s">
        <v>78</v>
      </c>
      <c r="AB21" s="28" t="s">
        <v>265</v>
      </c>
    </row>
    <row r="22" spans="1:28" x14ac:dyDescent="0.3">
      <c r="A22" s="1" t="s">
        <v>61</v>
      </c>
      <c r="B22" s="1" t="s">
        <v>46</v>
      </c>
      <c r="C22" s="27" t="s">
        <v>52</v>
      </c>
      <c r="D22" s="38">
        <v>10</v>
      </c>
      <c r="E22" s="84"/>
      <c r="F22" s="84"/>
      <c r="G22" s="84"/>
      <c r="H22" s="27"/>
      <c r="I22" s="27"/>
      <c r="J22" s="84"/>
      <c r="K22" s="84"/>
      <c r="L22" s="84"/>
      <c r="M22" s="84"/>
      <c r="N22" s="27">
        <f>SUM(L22:M22)</f>
        <v>0</v>
      </c>
      <c r="O22" s="85"/>
      <c r="P22" s="85"/>
      <c r="Q22" s="85"/>
      <c r="R22" s="85"/>
      <c r="S22" s="85"/>
      <c r="T22" s="39">
        <v>3</v>
      </c>
      <c r="U22" s="40" t="str">
        <f t="shared" si="1"/>
        <v/>
      </c>
      <c r="V22" s="22">
        <v>428</v>
      </c>
      <c r="W22" s="22" t="s">
        <v>83</v>
      </c>
      <c r="X22" s="22" t="s">
        <v>77</v>
      </c>
      <c r="Y22" s="58" t="s">
        <v>251</v>
      </c>
      <c r="Z22" s="41"/>
      <c r="AA22" s="1" t="s">
        <v>78</v>
      </c>
      <c r="AB22" s="28" t="s">
        <v>265</v>
      </c>
    </row>
    <row r="23" spans="1:28" x14ac:dyDescent="0.3">
      <c r="A23" s="1" t="s">
        <v>61</v>
      </c>
      <c r="B23" s="1" t="s">
        <v>46</v>
      </c>
      <c r="C23" s="55" t="s">
        <v>39</v>
      </c>
      <c r="D23" s="1"/>
      <c r="E23" s="55">
        <v>240</v>
      </c>
      <c r="F23" s="55">
        <v>35</v>
      </c>
      <c r="G23" s="55"/>
      <c r="H23" s="55"/>
      <c r="I23" s="55"/>
      <c r="J23" s="55">
        <v>19</v>
      </c>
      <c r="K23" s="55">
        <v>23</v>
      </c>
      <c r="L23" s="42"/>
      <c r="M23" s="42"/>
      <c r="N23" s="27"/>
      <c r="O23" s="42"/>
      <c r="P23" s="55">
        <v>24</v>
      </c>
      <c r="Q23" s="42"/>
      <c r="R23" s="42"/>
      <c r="S23" s="42"/>
      <c r="T23" s="27"/>
      <c r="U23" s="40" t="str">
        <f t="shared" ref="U23" si="2">_xlfn.IFNA("",((T23+Q23+N23-R23)+(O23*2))/E23)</f>
        <v/>
      </c>
      <c r="V23" s="22">
        <v>428</v>
      </c>
      <c r="W23" s="22" t="s">
        <v>83</v>
      </c>
      <c r="X23" s="22" t="s">
        <v>77</v>
      </c>
      <c r="Y23" s="58" t="s">
        <v>251</v>
      </c>
      <c r="Z23" s="41"/>
      <c r="AA23" s="1" t="s">
        <v>78</v>
      </c>
      <c r="AB23" s="28" t="s">
        <v>265</v>
      </c>
    </row>
    <row r="24" spans="1:28" x14ac:dyDescent="0.3">
      <c r="A24" s="43" t="s">
        <v>61</v>
      </c>
      <c r="B24" s="43" t="s">
        <v>46</v>
      </c>
      <c r="C24" s="44" t="s">
        <v>40</v>
      </c>
      <c r="D24" s="43"/>
      <c r="E24" s="44">
        <f t="shared" ref="E24:T24" si="3">SUM(E13:E23)</f>
        <v>240</v>
      </c>
      <c r="F24" s="44">
        <f t="shared" si="3"/>
        <v>35</v>
      </c>
      <c r="G24" s="44">
        <f t="shared" si="3"/>
        <v>0</v>
      </c>
      <c r="H24" s="44">
        <f t="shared" si="3"/>
        <v>0</v>
      </c>
      <c r="I24" s="44">
        <f t="shared" si="3"/>
        <v>0</v>
      </c>
      <c r="J24" s="44">
        <f t="shared" si="3"/>
        <v>19</v>
      </c>
      <c r="K24" s="44">
        <f t="shared" si="3"/>
        <v>23</v>
      </c>
      <c r="L24" s="44">
        <f t="shared" si="3"/>
        <v>0</v>
      </c>
      <c r="M24" s="44">
        <f t="shared" si="3"/>
        <v>11</v>
      </c>
      <c r="N24" s="44">
        <f t="shared" si="3"/>
        <v>11</v>
      </c>
      <c r="O24" s="44">
        <f t="shared" si="3"/>
        <v>0</v>
      </c>
      <c r="P24" s="44">
        <f t="shared" si="3"/>
        <v>24</v>
      </c>
      <c r="Q24" s="44">
        <f t="shared" si="3"/>
        <v>0</v>
      </c>
      <c r="R24" s="44">
        <f t="shared" si="3"/>
        <v>0</v>
      </c>
      <c r="S24" s="44">
        <f t="shared" si="3"/>
        <v>0</v>
      </c>
      <c r="T24" s="44">
        <f t="shared" si="3"/>
        <v>89</v>
      </c>
      <c r="U24" s="45">
        <f>((T24+Q24+N24-R24)+(O24*2))/E24</f>
        <v>0.41666666666666669</v>
      </c>
      <c r="V24" s="46">
        <v>428</v>
      </c>
      <c r="W24" s="46" t="s">
        <v>83</v>
      </c>
      <c r="X24" s="46" t="s">
        <v>77</v>
      </c>
      <c r="Y24" s="59" t="s">
        <v>251</v>
      </c>
      <c r="Z24" s="47"/>
      <c r="AA24" s="43" t="s">
        <v>78</v>
      </c>
      <c r="AB24" s="78" t="s">
        <v>265</v>
      </c>
    </row>
    <row r="25" spans="1:28" x14ac:dyDescent="0.3">
      <c r="A25" s="1"/>
      <c r="B25" s="1"/>
      <c r="C25" s="1"/>
      <c r="D25" s="1"/>
      <c r="F25" s="48" t="s">
        <v>41</v>
      </c>
      <c r="G25" s="49" t="e">
        <f>F24/G24</f>
        <v>#DIV/0!</v>
      </c>
      <c r="H25" s="27"/>
      <c r="I25" s="1"/>
      <c r="J25" s="48" t="s">
        <v>42</v>
      </c>
      <c r="K25" s="50">
        <f>J24/K24</f>
        <v>0.82608695652173914</v>
      </c>
      <c r="L25" s="1"/>
      <c r="M25" s="39" t="s">
        <v>43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38"/>
      <c r="D27" s="1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73"/>
      <c r="V27" s="22"/>
      <c r="W27" s="22"/>
      <c r="X27" s="22"/>
      <c r="Y27" s="79"/>
      <c r="Z27" s="41"/>
      <c r="AA27" s="1"/>
      <c r="AB27" s="80"/>
    </row>
    <row r="28" spans="1:28" x14ac:dyDescent="0.3">
      <c r="A28" s="1"/>
      <c r="B28" s="1"/>
      <c r="C28" s="1"/>
      <c r="D28" s="1"/>
      <c r="F28" s="48"/>
      <c r="G28" s="70"/>
      <c r="H28" s="27"/>
      <c r="I28" s="1"/>
      <c r="J28" s="48"/>
      <c r="K28" s="71"/>
      <c r="L28" s="1"/>
      <c r="M28" s="39"/>
      <c r="N28" s="72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5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1"/>
    </row>
    <row r="34" spans="1:28" x14ac:dyDescent="0.3">
      <c r="B34" s="1"/>
      <c r="C34" s="32" t="s">
        <v>62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11</v>
      </c>
      <c r="U34" s="1"/>
      <c r="V34" s="35">
        <v>20</v>
      </c>
      <c r="AB34" s="67"/>
    </row>
    <row r="35" spans="1:28" x14ac:dyDescent="0.3">
      <c r="A35" s="36" t="s">
        <v>12</v>
      </c>
      <c r="B35" s="37" t="s">
        <v>13</v>
      </c>
      <c r="C35" s="38" t="s">
        <v>14</v>
      </c>
      <c r="D35" s="38" t="s">
        <v>15</v>
      </c>
      <c r="E35" s="14" t="s">
        <v>16</v>
      </c>
      <c r="F35" s="14" t="s">
        <v>17</v>
      </c>
      <c r="G35" s="14" t="s">
        <v>18</v>
      </c>
      <c r="H35" s="14" t="s">
        <v>19</v>
      </c>
      <c r="I35" s="14" t="s">
        <v>20</v>
      </c>
      <c r="J35" s="14" t="s">
        <v>21</v>
      </c>
      <c r="K35" s="14" t="s">
        <v>22</v>
      </c>
      <c r="L35" s="14" t="s">
        <v>23</v>
      </c>
      <c r="M35" s="14" t="s">
        <v>24</v>
      </c>
      <c r="N35" s="14" t="s">
        <v>25</v>
      </c>
      <c r="O35" s="14" t="s">
        <v>26</v>
      </c>
      <c r="P35" s="14" t="s">
        <v>27</v>
      </c>
      <c r="Q35" s="14" t="s">
        <v>28</v>
      </c>
      <c r="R35" s="14" t="s">
        <v>29</v>
      </c>
      <c r="S35" s="14" t="s">
        <v>30</v>
      </c>
      <c r="T35" s="14" t="s">
        <v>31</v>
      </c>
      <c r="U35" s="14" t="s">
        <v>32</v>
      </c>
      <c r="V35" s="14" t="s">
        <v>4</v>
      </c>
      <c r="W35" s="14" t="s">
        <v>33</v>
      </c>
      <c r="X35" s="14" t="s">
        <v>34</v>
      </c>
      <c r="Y35" s="14" t="s">
        <v>35</v>
      </c>
      <c r="Z35" s="14" t="s">
        <v>36</v>
      </c>
      <c r="AA35" s="14" t="s">
        <v>37</v>
      </c>
      <c r="AB35" s="14" t="s">
        <v>38</v>
      </c>
    </row>
    <row r="36" spans="1:28" x14ac:dyDescent="0.3">
      <c r="A36" s="1" t="s">
        <v>46</v>
      </c>
      <c r="B36" s="1" t="s">
        <v>61</v>
      </c>
      <c r="C36" s="27" t="s">
        <v>312</v>
      </c>
      <c r="D36" s="38">
        <v>12</v>
      </c>
      <c r="E36" s="84"/>
      <c r="F36" s="84"/>
      <c r="G36" s="84"/>
      <c r="H36" s="27"/>
      <c r="I36" s="27"/>
      <c r="J36" s="84"/>
      <c r="K36" s="84"/>
      <c r="L36" s="84"/>
      <c r="M36" s="84"/>
      <c r="N36" s="27">
        <f>SUM(L36:M36)</f>
        <v>0</v>
      </c>
      <c r="O36" s="84"/>
      <c r="P36" s="85"/>
      <c r="Q36" s="84"/>
      <c r="R36" s="84"/>
      <c r="S36" s="84"/>
      <c r="T36" s="27">
        <v>18</v>
      </c>
      <c r="U36" s="40" t="str">
        <f>IFERROR(((T36+Q36+N36-R36)+(O36*2))/E36,"")</f>
        <v/>
      </c>
      <c r="V36" s="22">
        <v>428</v>
      </c>
      <c r="W36" s="22" t="s">
        <v>76</v>
      </c>
      <c r="X36" s="22" t="s">
        <v>84</v>
      </c>
      <c r="Y36" s="58" t="s">
        <v>251</v>
      </c>
      <c r="Z36" s="41"/>
      <c r="AA36" s="1" t="s">
        <v>219</v>
      </c>
      <c r="AB36" s="28" t="s">
        <v>266</v>
      </c>
    </row>
    <row r="37" spans="1:28" x14ac:dyDescent="0.3">
      <c r="A37" s="1" t="s">
        <v>46</v>
      </c>
      <c r="B37" s="1" t="s">
        <v>61</v>
      </c>
      <c r="C37" s="27" t="s">
        <v>313</v>
      </c>
      <c r="D37" s="38">
        <v>34</v>
      </c>
      <c r="E37" s="84"/>
      <c r="F37" s="84"/>
      <c r="G37" s="84"/>
      <c r="H37" s="27"/>
      <c r="I37" s="27"/>
      <c r="J37" s="84"/>
      <c r="K37" s="84"/>
      <c r="L37" s="84"/>
      <c r="M37" s="84"/>
      <c r="N37" s="27">
        <f t="shared" ref="N37:N41" si="4">SUM(L37:M37)</f>
        <v>0</v>
      </c>
      <c r="O37" s="85"/>
      <c r="P37" s="85"/>
      <c r="Q37" s="85"/>
      <c r="R37" s="85"/>
      <c r="S37" s="85"/>
      <c r="T37" s="39">
        <v>9</v>
      </c>
      <c r="U37" s="40" t="str">
        <f t="shared" ref="U37:U44" si="5">IFERROR(((T37+Q37+N37-R37)+(O37*2))/E37,"")</f>
        <v/>
      </c>
      <c r="V37" s="22">
        <v>428</v>
      </c>
      <c r="W37" s="22" t="s">
        <v>76</v>
      </c>
      <c r="X37" s="22" t="s">
        <v>84</v>
      </c>
      <c r="Y37" s="58" t="s">
        <v>251</v>
      </c>
      <c r="Z37" s="41"/>
      <c r="AA37" s="1" t="s">
        <v>219</v>
      </c>
      <c r="AB37" s="28" t="s">
        <v>266</v>
      </c>
    </row>
    <row r="38" spans="1:28" x14ac:dyDescent="0.3">
      <c r="A38" s="1" t="s">
        <v>46</v>
      </c>
      <c r="B38" s="1" t="s">
        <v>61</v>
      </c>
      <c r="C38" s="27" t="s">
        <v>374</v>
      </c>
      <c r="D38" s="38">
        <v>42</v>
      </c>
      <c r="E38" s="84"/>
      <c r="F38" s="84"/>
      <c r="G38" s="84"/>
      <c r="H38" s="27"/>
      <c r="I38" s="27"/>
      <c r="J38" s="84"/>
      <c r="K38" s="84"/>
      <c r="L38" s="84"/>
      <c r="M38" s="84"/>
      <c r="N38" s="27">
        <f t="shared" si="4"/>
        <v>0</v>
      </c>
      <c r="O38" s="85"/>
      <c r="P38" s="85"/>
      <c r="Q38" s="85"/>
      <c r="R38" s="85"/>
      <c r="S38" s="85"/>
      <c r="T38" s="39">
        <v>2</v>
      </c>
      <c r="U38" s="40" t="str">
        <f t="shared" si="5"/>
        <v/>
      </c>
      <c r="V38" s="22">
        <v>428</v>
      </c>
      <c r="W38" s="22" t="s">
        <v>76</v>
      </c>
      <c r="X38" s="22" t="s">
        <v>84</v>
      </c>
      <c r="Y38" s="58" t="s">
        <v>251</v>
      </c>
      <c r="Z38" s="41"/>
      <c r="AA38" s="1" t="s">
        <v>219</v>
      </c>
      <c r="AB38" s="28" t="s">
        <v>266</v>
      </c>
    </row>
    <row r="39" spans="1:28" x14ac:dyDescent="0.3">
      <c r="A39" s="1" t="s">
        <v>46</v>
      </c>
      <c r="B39" s="1" t="s">
        <v>61</v>
      </c>
      <c r="C39" s="27" t="s">
        <v>375</v>
      </c>
      <c r="D39" s="38">
        <v>40</v>
      </c>
      <c r="E39" s="84"/>
      <c r="F39" s="84"/>
      <c r="G39" s="84"/>
      <c r="H39" s="27"/>
      <c r="I39" s="27"/>
      <c r="J39" s="84"/>
      <c r="K39" s="84"/>
      <c r="L39" s="84"/>
      <c r="M39" s="84"/>
      <c r="N39" s="27">
        <f t="shared" si="4"/>
        <v>0</v>
      </c>
      <c r="O39" s="85"/>
      <c r="P39" s="85"/>
      <c r="Q39" s="85"/>
      <c r="R39" s="85"/>
      <c r="S39" s="85"/>
      <c r="T39" s="39">
        <v>15</v>
      </c>
      <c r="U39" s="40" t="str">
        <f t="shared" si="5"/>
        <v/>
      </c>
      <c r="V39" s="22">
        <v>428</v>
      </c>
      <c r="W39" s="22" t="s">
        <v>76</v>
      </c>
      <c r="X39" s="22" t="s">
        <v>84</v>
      </c>
      <c r="Y39" s="58" t="s">
        <v>251</v>
      </c>
      <c r="Z39" s="41"/>
      <c r="AA39" s="1" t="s">
        <v>219</v>
      </c>
      <c r="AB39" s="28" t="s">
        <v>266</v>
      </c>
    </row>
    <row r="40" spans="1:28" x14ac:dyDescent="0.3">
      <c r="A40" s="1" t="s">
        <v>46</v>
      </c>
      <c r="B40" s="1" t="s">
        <v>61</v>
      </c>
      <c r="C40" s="27" t="s">
        <v>314</v>
      </c>
      <c r="D40" s="38">
        <v>44</v>
      </c>
      <c r="E40" s="84"/>
      <c r="F40" s="84"/>
      <c r="G40" s="84"/>
      <c r="H40" s="27"/>
      <c r="I40" s="27"/>
      <c r="J40" s="84"/>
      <c r="K40" s="84"/>
      <c r="L40" s="84"/>
      <c r="M40" s="84"/>
      <c r="N40" s="27">
        <f t="shared" si="4"/>
        <v>0</v>
      </c>
      <c r="O40" s="85"/>
      <c r="P40" s="85"/>
      <c r="Q40" s="85"/>
      <c r="R40" s="85"/>
      <c r="S40" s="85"/>
      <c r="T40" s="39">
        <v>18</v>
      </c>
      <c r="U40" s="40" t="str">
        <f t="shared" si="5"/>
        <v/>
      </c>
      <c r="V40" s="22">
        <v>428</v>
      </c>
      <c r="W40" s="22" t="s">
        <v>76</v>
      </c>
      <c r="X40" s="22" t="s">
        <v>84</v>
      </c>
      <c r="Y40" s="58" t="s">
        <v>251</v>
      </c>
      <c r="Z40" s="41"/>
      <c r="AA40" s="1" t="s">
        <v>219</v>
      </c>
      <c r="AB40" s="28" t="s">
        <v>266</v>
      </c>
    </row>
    <row r="41" spans="1:28" x14ac:dyDescent="0.3">
      <c r="A41" s="1" t="s">
        <v>46</v>
      </c>
      <c r="B41" s="1" t="s">
        <v>61</v>
      </c>
      <c r="C41" s="27" t="s">
        <v>315</v>
      </c>
      <c r="D41" s="38">
        <v>24</v>
      </c>
      <c r="E41" s="84"/>
      <c r="F41" s="84"/>
      <c r="G41" s="84"/>
      <c r="H41" s="27"/>
      <c r="I41" s="27"/>
      <c r="J41" s="84"/>
      <c r="K41" s="84"/>
      <c r="L41" s="84"/>
      <c r="M41" s="84"/>
      <c r="N41" s="27">
        <f t="shared" si="4"/>
        <v>0</v>
      </c>
      <c r="O41" s="85"/>
      <c r="P41" s="85"/>
      <c r="Q41" s="85"/>
      <c r="R41" s="85"/>
      <c r="S41" s="85"/>
      <c r="T41" s="39">
        <v>16</v>
      </c>
      <c r="U41" s="40" t="str">
        <f t="shared" si="5"/>
        <v/>
      </c>
      <c r="V41" s="22">
        <v>428</v>
      </c>
      <c r="W41" s="22" t="s">
        <v>76</v>
      </c>
      <c r="X41" s="22" t="s">
        <v>84</v>
      </c>
      <c r="Y41" s="58" t="s">
        <v>251</v>
      </c>
      <c r="Z41" s="41"/>
      <c r="AA41" s="1" t="s">
        <v>219</v>
      </c>
      <c r="AB41" s="28" t="s">
        <v>266</v>
      </c>
    </row>
    <row r="42" spans="1:28" x14ac:dyDescent="0.3">
      <c r="A42" s="1" t="s">
        <v>46</v>
      </c>
      <c r="B42" s="1" t="s">
        <v>61</v>
      </c>
      <c r="C42" s="27" t="s">
        <v>316</v>
      </c>
      <c r="D42" s="38">
        <v>23</v>
      </c>
      <c r="E42" s="84"/>
      <c r="F42" s="84"/>
      <c r="G42" s="84"/>
      <c r="H42" s="27"/>
      <c r="I42" s="27"/>
      <c r="J42" s="84"/>
      <c r="K42" s="84"/>
      <c r="L42" s="84"/>
      <c r="M42" s="84"/>
      <c r="N42" s="27">
        <f>SUM(L42:M42)</f>
        <v>0</v>
      </c>
      <c r="O42" s="85"/>
      <c r="P42" s="85"/>
      <c r="Q42" s="85"/>
      <c r="R42" s="85"/>
      <c r="S42" s="85"/>
      <c r="T42" s="39">
        <v>6</v>
      </c>
      <c r="U42" s="40" t="str">
        <f t="shared" si="5"/>
        <v/>
      </c>
      <c r="V42" s="22">
        <v>428</v>
      </c>
      <c r="W42" s="22" t="s">
        <v>76</v>
      </c>
      <c r="X42" s="22" t="s">
        <v>84</v>
      </c>
      <c r="Y42" s="58" t="s">
        <v>251</v>
      </c>
      <c r="Z42" s="41"/>
      <c r="AA42" s="1" t="s">
        <v>219</v>
      </c>
      <c r="AB42" s="28" t="s">
        <v>266</v>
      </c>
    </row>
    <row r="43" spans="1:28" x14ac:dyDescent="0.3">
      <c r="A43" s="1" t="s">
        <v>46</v>
      </c>
      <c r="B43" s="1" t="s">
        <v>61</v>
      </c>
      <c r="C43" s="27" t="s">
        <v>318</v>
      </c>
      <c r="D43" s="38">
        <v>10</v>
      </c>
      <c r="E43" s="84"/>
      <c r="F43" s="84"/>
      <c r="G43" s="84"/>
      <c r="H43" s="27"/>
      <c r="I43" s="27"/>
      <c r="J43" s="84"/>
      <c r="K43" s="84"/>
      <c r="L43" s="84"/>
      <c r="M43" s="84"/>
      <c r="N43" s="27">
        <f>SUM(L43:M43)</f>
        <v>0</v>
      </c>
      <c r="O43" s="85"/>
      <c r="P43" s="85"/>
      <c r="Q43" s="85"/>
      <c r="R43" s="85"/>
      <c r="S43" s="85"/>
      <c r="T43" s="39">
        <v>10</v>
      </c>
      <c r="U43" s="40" t="str">
        <f t="shared" si="5"/>
        <v/>
      </c>
      <c r="V43" s="22">
        <v>428</v>
      </c>
      <c r="W43" s="22" t="s">
        <v>76</v>
      </c>
      <c r="X43" s="22" t="s">
        <v>84</v>
      </c>
      <c r="Y43" s="58" t="s">
        <v>251</v>
      </c>
      <c r="Z43" s="41"/>
      <c r="AA43" s="1" t="s">
        <v>219</v>
      </c>
      <c r="AB43" s="28" t="s">
        <v>266</v>
      </c>
    </row>
    <row r="44" spans="1:28" x14ac:dyDescent="0.3">
      <c r="A44" s="1" t="s">
        <v>46</v>
      </c>
      <c r="B44" s="1" t="s">
        <v>61</v>
      </c>
      <c r="C44" s="27" t="s">
        <v>319</v>
      </c>
      <c r="D44" s="38">
        <v>32</v>
      </c>
      <c r="E44" s="84" t="s">
        <v>356</v>
      </c>
      <c r="F44" s="84"/>
      <c r="G44" s="84"/>
      <c r="H44" s="27"/>
      <c r="I44" s="27"/>
      <c r="J44" s="84"/>
      <c r="K44" s="84"/>
      <c r="L44" s="84"/>
      <c r="M44" s="84"/>
      <c r="N44" s="27"/>
      <c r="O44" s="85"/>
      <c r="P44" s="85"/>
      <c r="Q44" s="85"/>
      <c r="R44" s="85"/>
      <c r="S44" s="85"/>
      <c r="T44" s="39"/>
      <c r="U44" s="40" t="str">
        <f t="shared" si="5"/>
        <v/>
      </c>
      <c r="V44" s="22">
        <v>428</v>
      </c>
      <c r="W44" s="22" t="s">
        <v>76</v>
      </c>
      <c r="X44" s="22" t="s">
        <v>84</v>
      </c>
      <c r="Y44" s="58" t="s">
        <v>251</v>
      </c>
      <c r="Z44" s="41"/>
      <c r="AA44" s="1" t="s">
        <v>219</v>
      </c>
      <c r="AB44" s="28" t="s">
        <v>266</v>
      </c>
    </row>
    <row r="45" spans="1:28" x14ac:dyDescent="0.3">
      <c r="A45" s="1" t="s">
        <v>46</v>
      </c>
      <c r="B45" s="1" t="s">
        <v>61</v>
      </c>
      <c r="C45" s="55" t="s">
        <v>39</v>
      </c>
      <c r="D45" s="1"/>
      <c r="E45" s="55">
        <v>240</v>
      </c>
      <c r="F45" s="55">
        <v>36</v>
      </c>
      <c r="G45" s="55"/>
      <c r="H45" s="55"/>
      <c r="I45" s="55"/>
      <c r="J45" s="55">
        <v>22</v>
      </c>
      <c r="K45" s="55">
        <v>42</v>
      </c>
      <c r="L45" s="55"/>
      <c r="M45" s="55"/>
      <c r="N45" s="55"/>
      <c r="O45" s="55"/>
      <c r="P45" s="55">
        <v>18</v>
      </c>
      <c r="Q45" s="42"/>
      <c r="R45" s="42"/>
      <c r="S45" s="42"/>
      <c r="T45" s="42"/>
      <c r="U45" s="40" t="str">
        <f t="shared" ref="U45" si="6">_xlfn.IFNA("",((T45+Q45+N45-R45)+(O45*2))/E45)</f>
        <v/>
      </c>
      <c r="V45" s="22">
        <v>428</v>
      </c>
      <c r="W45" s="22" t="s">
        <v>76</v>
      </c>
      <c r="X45" s="22" t="s">
        <v>84</v>
      </c>
      <c r="Y45" s="58" t="s">
        <v>251</v>
      </c>
      <c r="Z45" s="41"/>
      <c r="AA45" s="1" t="s">
        <v>219</v>
      </c>
      <c r="AB45" s="28" t="s">
        <v>266</v>
      </c>
    </row>
    <row r="46" spans="1:28" x14ac:dyDescent="0.3">
      <c r="A46" s="43" t="s">
        <v>46</v>
      </c>
      <c r="B46" s="43" t="s">
        <v>61</v>
      </c>
      <c r="C46" s="44" t="s">
        <v>40</v>
      </c>
      <c r="D46" s="43"/>
      <c r="E46" s="44">
        <f t="shared" ref="E46:T46" si="7">SUM(E36:E45)</f>
        <v>240</v>
      </c>
      <c r="F46" s="44">
        <f t="shared" si="7"/>
        <v>36</v>
      </c>
      <c r="G46" s="44">
        <f t="shared" si="7"/>
        <v>0</v>
      </c>
      <c r="H46" s="44">
        <f t="shared" si="7"/>
        <v>0</v>
      </c>
      <c r="I46" s="44">
        <f t="shared" si="7"/>
        <v>0</v>
      </c>
      <c r="J46" s="44">
        <f t="shared" si="7"/>
        <v>22</v>
      </c>
      <c r="K46" s="44">
        <f t="shared" si="7"/>
        <v>42</v>
      </c>
      <c r="L46" s="44">
        <f t="shared" si="7"/>
        <v>0</v>
      </c>
      <c r="M46" s="44">
        <f t="shared" si="7"/>
        <v>0</v>
      </c>
      <c r="N46" s="44">
        <f t="shared" si="7"/>
        <v>0</v>
      </c>
      <c r="O46" s="44">
        <f t="shared" si="7"/>
        <v>0</v>
      </c>
      <c r="P46" s="44">
        <f t="shared" si="7"/>
        <v>18</v>
      </c>
      <c r="Q46" s="44">
        <f t="shared" si="7"/>
        <v>0</v>
      </c>
      <c r="R46" s="44">
        <f t="shared" si="7"/>
        <v>0</v>
      </c>
      <c r="S46" s="44">
        <f t="shared" si="7"/>
        <v>0</v>
      </c>
      <c r="T46" s="44">
        <f t="shared" si="7"/>
        <v>94</v>
      </c>
      <c r="U46" s="45">
        <f>((T46+Q46+N46-R46)+(O46*2))/E46</f>
        <v>0.39166666666666666</v>
      </c>
      <c r="V46" s="46">
        <v>428</v>
      </c>
      <c r="W46" s="46" t="s">
        <v>76</v>
      </c>
      <c r="X46" s="46" t="s">
        <v>84</v>
      </c>
      <c r="Y46" s="59" t="s">
        <v>251</v>
      </c>
      <c r="Z46" s="47"/>
      <c r="AA46" s="43" t="s">
        <v>219</v>
      </c>
      <c r="AB46" s="78" t="s">
        <v>266</v>
      </c>
    </row>
    <row r="47" spans="1:28" x14ac:dyDescent="0.3">
      <c r="A47" s="1"/>
      <c r="B47" s="1"/>
      <c r="C47" s="1"/>
      <c r="D47" s="1"/>
      <c r="F47" s="48" t="s">
        <v>41</v>
      </c>
      <c r="G47" s="49" t="e">
        <f>F46/G46</f>
        <v>#DIV/0!</v>
      </c>
      <c r="H47" s="27"/>
      <c r="I47" s="1"/>
      <c r="J47" s="48" t="s">
        <v>42</v>
      </c>
      <c r="K47" s="50">
        <f>J46/K46</f>
        <v>0.52380952380952384</v>
      </c>
      <c r="L47" s="1"/>
      <c r="M47" s="39" t="s">
        <v>43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1"/>
      <c r="D50" s="1"/>
      <c r="F50" s="48"/>
      <c r="G50" s="70"/>
      <c r="H50" s="27"/>
      <c r="I50" s="1"/>
      <c r="J50" s="48"/>
      <c r="K50" s="71"/>
      <c r="L50" s="1"/>
      <c r="M50" s="39"/>
      <c r="N50" s="72"/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1"/>
    </row>
    <row r="51" spans="1:28" x14ac:dyDescent="0.3">
      <c r="A51" s="1"/>
      <c r="B51" s="1"/>
      <c r="C51" s="5"/>
      <c r="V51" s="22"/>
      <c r="W51" s="22"/>
      <c r="X51" s="22"/>
      <c r="Y51" s="52"/>
      <c r="Z51" s="41"/>
      <c r="AA51" s="1"/>
      <c r="AB51" s="1"/>
    </row>
    <row r="52" spans="1:28" x14ac:dyDescent="0.3">
      <c r="B52" s="1"/>
      <c r="C52" s="1"/>
      <c r="D52" s="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1"/>
      <c r="Z52" s="41"/>
      <c r="AA52" s="1"/>
      <c r="AB52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89E3D-2324-4A8E-B13F-B19EC134F131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401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29567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71</v>
      </c>
      <c r="D4" s="7" t="s">
        <v>5</v>
      </c>
      <c r="E4" s="8"/>
      <c r="F4" s="5"/>
      <c r="G4" s="1"/>
      <c r="J4" s="15" t="s">
        <v>212</v>
      </c>
      <c r="K4" s="16" t="s">
        <v>45</v>
      </c>
      <c r="L4" s="17"/>
      <c r="M4" s="18"/>
      <c r="N4" s="19">
        <v>21</v>
      </c>
      <c r="O4" s="19">
        <v>27</v>
      </c>
      <c r="P4" s="19">
        <v>22</v>
      </c>
      <c r="Q4" s="19">
        <v>17</v>
      </c>
      <c r="R4" s="20"/>
      <c r="S4" s="21">
        <f>SUM(N4:R4)</f>
        <v>87</v>
      </c>
      <c r="T4" s="22">
        <v>366</v>
      </c>
    </row>
    <row r="5" spans="1:28" x14ac:dyDescent="0.3">
      <c r="B5" s="1"/>
      <c r="C5" s="6" t="s">
        <v>211</v>
      </c>
      <c r="D5" s="7" t="s">
        <v>6</v>
      </c>
      <c r="E5" s="1"/>
      <c r="F5" s="1"/>
      <c r="G5" s="1"/>
      <c r="J5" s="15" t="s">
        <v>213</v>
      </c>
      <c r="K5" s="16" t="s">
        <v>60</v>
      </c>
      <c r="L5" s="17"/>
      <c r="M5" s="18"/>
      <c r="N5" s="19">
        <v>23</v>
      </c>
      <c r="O5" s="19">
        <v>22</v>
      </c>
      <c r="P5" s="19">
        <v>29</v>
      </c>
      <c r="Q5" s="19">
        <v>33</v>
      </c>
      <c r="R5" s="20"/>
      <c r="S5" s="21">
        <f>SUM(N5:R5)</f>
        <v>107</v>
      </c>
      <c r="T5" s="22">
        <v>366</v>
      </c>
      <c r="U5" s="1"/>
      <c r="V5" s="1"/>
      <c r="W5" s="1"/>
    </row>
    <row r="6" spans="1:28" x14ac:dyDescent="0.3">
      <c r="C6" s="23">
        <v>1663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352</v>
      </c>
      <c r="D7" s="7" t="s">
        <v>8</v>
      </c>
      <c r="G7" s="1"/>
      <c r="S7" s="1"/>
      <c r="T7" s="25" t="s">
        <v>9</v>
      </c>
      <c r="U7" s="1"/>
      <c r="V7" s="26">
        <v>366</v>
      </c>
      <c r="W7" s="1"/>
    </row>
    <row r="8" spans="1:28" x14ac:dyDescent="0.3">
      <c r="B8" s="1"/>
      <c r="C8" s="24" t="s">
        <v>353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2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59</v>
      </c>
      <c r="B13" s="1" t="s">
        <v>46</v>
      </c>
      <c r="C13" s="27" t="s">
        <v>47</v>
      </c>
      <c r="D13" s="38">
        <v>7</v>
      </c>
      <c r="E13" s="84"/>
      <c r="F13" s="27">
        <v>0</v>
      </c>
      <c r="G13" s="84"/>
      <c r="H13" s="27"/>
      <c r="I13" s="27"/>
      <c r="J13" s="27">
        <v>0</v>
      </c>
      <c r="K13" s="27">
        <v>0</v>
      </c>
      <c r="L13" s="84"/>
      <c r="M13" s="84"/>
      <c r="N13" s="27">
        <f>SUM(L13:M13)</f>
        <v>0</v>
      </c>
      <c r="O13" s="84"/>
      <c r="P13" s="85"/>
      <c r="Q13" s="84"/>
      <c r="R13" s="84"/>
      <c r="S13" s="84"/>
      <c r="T13" s="27">
        <f>+(F13*2)+J13</f>
        <v>0</v>
      </c>
      <c r="U13" s="40" t="str">
        <f>IFERROR(((T13+Q13+N13-R13)+(O13*2))/E13,"")</f>
        <v/>
      </c>
      <c r="V13" s="22">
        <v>366</v>
      </c>
      <c r="W13" s="22" t="s">
        <v>76</v>
      </c>
      <c r="X13" s="22" t="s">
        <v>77</v>
      </c>
      <c r="Y13" s="58">
        <v>1663</v>
      </c>
      <c r="Z13" s="41"/>
      <c r="AA13" s="1" t="s">
        <v>78</v>
      </c>
      <c r="AB13" s="28" t="s">
        <v>214</v>
      </c>
    </row>
    <row r="14" spans="1:28" x14ac:dyDescent="0.3">
      <c r="A14" s="1" t="s">
        <v>59</v>
      </c>
      <c r="B14" s="1" t="s">
        <v>46</v>
      </c>
      <c r="C14" s="27" t="s">
        <v>142</v>
      </c>
      <c r="D14" s="38">
        <v>6</v>
      </c>
      <c r="E14" s="84"/>
      <c r="F14" s="27">
        <v>3</v>
      </c>
      <c r="G14" s="84"/>
      <c r="H14" s="27"/>
      <c r="I14" s="27"/>
      <c r="J14" s="27">
        <v>0</v>
      </c>
      <c r="K14" s="27">
        <v>0</v>
      </c>
      <c r="L14" s="84"/>
      <c r="M14" s="84"/>
      <c r="N14" s="27">
        <f t="shared" ref="N14:N19" si="0">SUM(L14:M14)</f>
        <v>0</v>
      </c>
      <c r="O14" s="85"/>
      <c r="P14" s="85"/>
      <c r="Q14" s="85"/>
      <c r="R14" s="85"/>
      <c r="S14" s="85"/>
      <c r="T14" s="27">
        <f t="shared" ref="T14:T24" si="1">+(F14*2)+J14</f>
        <v>6</v>
      </c>
      <c r="U14" s="40" t="str">
        <f t="shared" ref="U14:U24" si="2">IFERROR(((T14+Q14+N14-R14)+(O14*2))/E14,"")</f>
        <v/>
      </c>
      <c r="V14" s="22">
        <v>366</v>
      </c>
      <c r="W14" s="22" t="s">
        <v>76</v>
      </c>
      <c r="X14" s="22" t="s">
        <v>77</v>
      </c>
      <c r="Y14" s="58">
        <v>1663</v>
      </c>
      <c r="Z14" s="41"/>
      <c r="AA14" s="1" t="s">
        <v>78</v>
      </c>
      <c r="AB14" s="28" t="s">
        <v>214</v>
      </c>
    </row>
    <row r="15" spans="1:28" x14ac:dyDescent="0.3">
      <c r="A15" s="1" t="s">
        <v>59</v>
      </c>
      <c r="B15" s="1" t="s">
        <v>46</v>
      </c>
      <c r="C15" s="27" t="s">
        <v>80</v>
      </c>
      <c r="D15" s="38">
        <v>22</v>
      </c>
      <c r="E15" s="84"/>
      <c r="F15" s="27">
        <v>4</v>
      </c>
      <c r="G15" s="84"/>
      <c r="H15" s="27"/>
      <c r="I15" s="27"/>
      <c r="J15" s="27">
        <v>8</v>
      </c>
      <c r="K15" s="27">
        <v>9</v>
      </c>
      <c r="L15" s="84"/>
      <c r="M15" s="84"/>
      <c r="N15" s="27">
        <f t="shared" si="0"/>
        <v>0</v>
      </c>
      <c r="O15" s="85"/>
      <c r="P15" s="85"/>
      <c r="Q15" s="85"/>
      <c r="R15" s="85"/>
      <c r="S15" s="85"/>
      <c r="T15" s="27">
        <f t="shared" si="1"/>
        <v>16</v>
      </c>
      <c r="U15" s="40" t="str">
        <f t="shared" si="2"/>
        <v/>
      </c>
      <c r="V15" s="22">
        <v>366</v>
      </c>
      <c r="W15" s="22" t="s">
        <v>76</v>
      </c>
      <c r="X15" s="22" t="s">
        <v>77</v>
      </c>
      <c r="Y15" s="58">
        <v>1663</v>
      </c>
      <c r="Z15" s="41"/>
      <c r="AA15" s="1" t="s">
        <v>78</v>
      </c>
      <c r="AB15" s="28" t="s">
        <v>214</v>
      </c>
    </row>
    <row r="16" spans="1:28" x14ac:dyDescent="0.3">
      <c r="A16" s="1" t="s">
        <v>59</v>
      </c>
      <c r="B16" s="1" t="s">
        <v>46</v>
      </c>
      <c r="C16" s="27" t="s">
        <v>48</v>
      </c>
      <c r="D16" s="38">
        <v>50</v>
      </c>
      <c r="E16" s="84"/>
      <c r="F16" s="27">
        <v>8</v>
      </c>
      <c r="G16" s="84"/>
      <c r="H16" s="27"/>
      <c r="I16" s="27"/>
      <c r="J16" s="27">
        <v>4</v>
      </c>
      <c r="K16" s="27">
        <v>6</v>
      </c>
      <c r="L16" s="84"/>
      <c r="M16" s="84"/>
      <c r="N16" s="27">
        <f t="shared" si="0"/>
        <v>0</v>
      </c>
      <c r="O16" s="85"/>
      <c r="P16" s="85"/>
      <c r="Q16" s="85"/>
      <c r="R16" s="85"/>
      <c r="S16" s="85"/>
      <c r="T16" s="27">
        <f t="shared" si="1"/>
        <v>20</v>
      </c>
      <c r="U16" s="40" t="str">
        <f t="shared" si="2"/>
        <v/>
      </c>
      <c r="V16" s="22">
        <v>366</v>
      </c>
      <c r="W16" s="22" t="s">
        <v>76</v>
      </c>
      <c r="X16" s="22" t="s">
        <v>77</v>
      </c>
      <c r="Y16" s="58">
        <v>1663</v>
      </c>
      <c r="Z16" s="41"/>
      <c r="AA16" s="1" t="s">
        <v>78</v>
      </c>
      <c r="AB16" s="28" t="s">
        <v>214</v>
      </c>
    </row>
    <row r="17" spans="1:28" x14ac:dyDescent="0.3">
      <c r="A17" s="1" t="s">
        <v>59</v>
      </c>
      <c r="B17" s="1" t="s">
        <v>46</v>
      </c>
      <c r="C17" s="27" t="s">
        <v>49</v>
      </c>
      <c r="D17" s="38">
        <v>1</v>
      </c>
      <c r="E17" s="84"/>
      <c r="F17" s="27">
        <v>2</v>
      </c>
      <c r="G17" s="84"/>
      <c r="H17" s="27"/>
      <c r="I17" s="27"/>
      <c r="J17" s="27">
        <v>1</v>
      </c>
      <c r="K17" s="27">
        <v>4</v>
      </c>
      <c r="L17" s="84"/>
      <c r="M17" s="84"/>
      <c r="N17" s="27">
        <f t="shared" si="0"/>
        <v>0</v>
      </c>
      <c r="O17" s="85"/>
      <c r="P17" s="85"/>
      <c r="Q17" s="85"/>
      <c r="R17" s="85"/>
      <c r="S17" s="85"/>
      <c r="T17" s="27">
        <f t="shared" si="1"/>
        <v>5</v>
      </c>
      <c r="U17" s="40" t="str">
        <f t="shared" si="2"/>
        <v/>
      </c>
      <c r="V17" s="22">
        <v>366</v>
      </c>
      <c r="W17" s="22" t="s">
        <v>76</v>
      </c>
      <c r="X17" s="22" t="s">
        <v>77</v>
      </c>
      <c r="Y17" s="58">
        <v>1663</v>
      </c>
      <c r="Z17" s="41"/>
      <c r="AA17" s="1" t="s">
        <v>78</v>
      </c>
      <c r="AB17" s="28" t="s">
        <v>214</v>
      </c>
    </row>
    <row r="18" spans="1:28" x14ac:dyDescent="0.3">
      <c r="A18" s="1" t="s">
        <v>59</v>
      </c>
      <c r="B18" s="1" t="s">
        <v>46</v>
      </c>
      <c r="C18" s="27" t="s">
        <v>50</v>
      </c>
      <c r="D18" s="38">
        <v>12</v>
      </c>
      <c r="E18" s="84"/>
      <c r="F18" s="27">
        <v>3</v>
      </c>
      <c r="G18" s="84"/>
      <c r="H18" s="27"/>
      <c r="I18" s="27"/>
      <c r="J18" s="27">
        <v>9</v>
      </c>
      <c r="K18" s="27">
        <v>12</v>
      </c>
      <c r="L18" s="84"/>
      <c r="M18" s="84"/>
      <c r="N18" s="27">
        <f t="shared" si="0"/>
        <v>0</v>
      </c>
      <c r="O18" s="85"/>
      <c r="P18" s="85"/>
      <c r="Q18" s="85"/>
      <c r="R18" s="85"/>
      <c r="S18" s="85"/>
      <c r="T18" s="27">
        <f t="shared" si="1"/>
        <v>15</v>
      </c>
      <c r="U18" s="40" t="str">
        <f t="shared" si="2"/>
        <v/>
      </c>
      <c r="V18" s="22">
        <v>366</v>
      </c>
      <c r="W18" s="22" t="s">
        <v>76</v>
      </c>
      <c r="X18" s="22" t="s">
        <v>77</v>
      </c>
      <c r="Y18" s="58">
        <v>1663</v>
      </c>
      <c r="Z18" s="41"/>
      <c r="AA18" s="1" t="s">
        <v>78</v>
      </c>
      <c r="AB18" s="28" t="s">
        <v>214</v>
      </c>
    </row>
    <row r="19" spans="1:28" x14ac:dyDescent="0.3">
      <c r="A19" s="1" t="s">
        <v>59</v>
      </c>
      <c r="B19" s="1" t="s">
        <v>46</v>
      </c>
      <c r="C19" s="27" t="s">
        <v>55</v>
      </c>
      <c r="D19" s="38">
        <v>42</v>
      </c>
      <c r="E19" s="84"/>
      <c r="F19" s="27">
        <v>2</v>
      </c>
      <c r="G19" s="84"/>
      <c r="H19" s="27"/>
      <c r="I19" s="27"/>
      <c r="J19" s="27">
        <v>0</v>
      </c>
      <c r="K19" s="27">
        <v>1</v>
      </c>
      <c r="L19" s="84"/>
      <c r="M19" s="84"/>
      <c r="N19" s="27">
        <f t="shared" si="0"/>
        <v>0</v>
      </c>
      <c r="O19" s="85"/>
      <c r="P19" s="85"/>
      <c r="Q19" s="85"/>
      <c r="R19" s="85"/>
      <c r="S19" s="85"/>
      <c r="T19" s="27">
        <f t="shared" si="1"/>
        <v>4</v>
      </c>
      <c r="U19" s="40" t="str">
        <f t="shared" si="2"/>
        <v/>
      </c>
      <c r="V19" s="22">
        <v>366</v>
      </c>
      <c r="W19" s="22" t="s">
        <v>76</v>
      </c>
      <c r="X19" s="22" t="s">
        <v>77</v>
      </c>
      <c r="Y19" s="58">
        <v>1663</v>
      </c>
      <c r="Z19" s="41"/>
      <c r="AA19" s="1" t="s">
        <v>78</v>
      </c>
      <c r="AB19" s="28" t="s">
        <v>214</v>
      </c>
    </row>
    <row r="20" spans="1:28" x14ac:dyDescent="0.3">
      <c r="A20" s="1" t="s">
        <v>59</v>
      </c>
      <c r="B20" s="1" t="s">
        <v>46</v>
      </c>
      <c r="C20" s="27" t="s">
        <v>54</v>
      </c>
      <c r="D20" s="38">
        <v>11</v>
      </c>
      <c r="E20" s="84"/>
      <c r="F20" s="27">
        <v>4</v>
      </c>
      <c r="G20" s="84"/>
      <c r="H20" s="27"/>
      <c r="I20" s="27"/>
      <c r="J20" s="27">
        <v>2</v>
      </c>
      <c r="K20" s="27">
        <v>2</v>
      </c>
      <c r="L20" s="84"/>
      <c r="M20" s="84"/>
      <c r="N20" s="27">
        <f>SUM(L20:M20)</f>
        <v>0</v>
      </c>
      <c r="O20" s="85"/>
      <c r="P20" s="85"/>
      <c r="Q20" s="85"/>
      <c r="R20" s="85"/>
      <c r="S20" s="85"/>
      <c r="T20" s="27">
        <f t="shared" si="1"/>
        <v>10</v>
      </c>
      <c r="U20" s="40" t="str">
        <f t="shared" si="2"/>
        <v/>
      </c>
      <c r="V20" s="22">
        <v>366</v>
      </c>
      <c r="W20" s="22" t="s">
        <v>76</v>
      </c>
      <c r="X20" s="22" t="s">
        <v>77</v>
      </c>
      <c r="Y20" s="58">
        <v>1663</v>
      </c>
      <c r="Z20" s="41"/>
      <c r="AA20" s="1" t="s">
        <v>78</v>
      </c>
      <c r="AB20" s="28" t="s">
        <v>214</v>
      </c>
    </row>
    <row r="21" spans="1:28" x14ac:dyDescent="0.3">
      <c r="A21" s="1" t="s">
        <v>59</v>
      </c>
      <c r="B21" s="1" t="s">
        <v>46</v>
      </c>
      <c r="C21" s="27" t="s">
        <v>51</v>
      </c>
      <c r="D21" s="38">
        <v>44</v>
      </c>
      <c r="E21" s="84"/>
      <c r="F21" s="27">
        <v>0</v>
      </c>
      <c r="G21" s="84"/>
      <c r="H21" s="27"/>
      <c r="I21" s="27"/>
      <c r="J21" s="27">
        <v>3</v>
      </c>
      <c r="K21" s="27">
        <v>4</v>
      </c>
      <c r="L21" s="84"/>
      <c r="M21" s="84"/>
      <c r="N21" s="27">
        <f>SUM(L21:M21)</f>
        <v>0</v>
      </c>
      <c r="O21" s="85"/>
      <c r="P21" s="85"/>
      <c r="Q21" s="85"/>
      <c r="R21" s="85"/>
      <c r="S21" s="85"/>
      <c r="T21" s="27">
        <f t="shared" si="1"/>
        <v>3</v>
      </c>
      <c r="U21" s="40" t="str">
        <f t="shared" si="2"/>
        <v/>
      </c>
      <c r="V21" s="22">
        <v>366</v>
      </c>
      <c r="W21" s="22" t="s">
        <v>76</v>
      </c>
      <c r="X21" s="22" t="s">
        <v>77</v>
      </c>
      <c r="Y21" s="58">
        <v>1663</v>
      </c>
      <c r="Z21" s="41"/>
      <c r="AA21" s="1" t="s">
        <v>78</v>
      </c>
      <c r="AB21" s="28" t="s">
        <v>214</v>
      </c>
    </row>
    <row r="22" spans="1:28" x14ac:dyDescent="0.3">
      <c r="A22" s="1" t="s">
        <v>59</v>
      </c>
      <c r="B22" s="1" t="s">
        <v>46</v>
      </c>
      <c r="C22" s="27" t="s">
        <v>354</v>
      </c>
      <c r="D22" s="38">
        <v>2</v>
      </c>
      <c r="E22" s="84"/>
      <c r="F22" s="27">
        <v>0</v>
      </c>
      <c r="G22" s="84"/>
      <c r="H22" s="27"/>
      <c r="I22" s="27"/>
      <c r="J22" s="27">
        <v>0</v>
      </c>
      <c r="K22" s="27">
        <v>0</v>
      </c>
      <c r="L22" s="84"/>
      <c r="M22" s="84"/>
      <c r="N22" s="27">
        <f>SUM(L22:M22)</f>
        <v>0</v>
      </c>
      <c r="O22" s="85"/>
      <c r="P22" s="85"/>
      <c r="Q22" s="85"/>
      <c r="R22" s="85"/>
      <c r="S22" s="85"/>
      <c r="T22" s="27">
        <f t="shared" si="1"/>
        <v>0</v>
      </c>
      <c r="U22" s="40" t="str">
        <f t="shared" si="2"/>
        <v/>
      </c>
      <c r="V22" s="22">
        <v>366</v>
      </c>
      <c r="W22" s="22" t="s">
        <v>76</v>
      </c>
      <c r="X22" s="22" t="s">
        <v>77</v>
      </c>
      <c r="Y22" s="58">
        <v>1663</v>
      </c>
      <c r="Z22" s="41"/>
      <c r="AA22" s="1" t="s">
        <v>78</v>
      </c>
      <c r="AB22" s="28" t="s">
        <v>214</v>
      </c>
    </row>
    <row r="23" spans="1:28" x14ac:dyDescent="0.3">
      <c r="A23" s="1" t="s">
        <v>59</v>
      </c>
      <c r="B23" s="1" t="s">
        <v>46</v>
      </c>
      <c r="C23" s="27" t="s">
        <v>355</v>
      </c>
      <c r="D23" s="38">
        <v>25</v>
      </c>
      <c r="E23" s="84"/>
      <c r="F23" s="27">
        <v>0</v>
      </c>
      <c r="G23" s="84"/>
      <c r="H23" s="27"/>
      <c r="I23" s="27"/>
      <c r="J23" s="27">
        <v>0</v>
      </c>
      <c r="K23" s="27">
        <v>0</v>
      </c>
      <c r="L23" s="84"/>
      <c r="M23" s="84"/>
      <c r="N23" s="27">
        <f>SUM(L23:M23)</f>
        <v>0</v>
      </c>
      <c r="O23" s="85"/>
      <c r="P23" s="85"/>
      <c r="Q23" s="85"/>
      <c r="R23" s="85"/>
      <c r="S23" s="85"/>
      <c r="T23" s="27">
        <f t="shared" si="1"/>
        <v>0</v>
      </c>
      <c r="U23" s="40" t="str">
        <f t="shared" si="2"/>
        <v/>
      </c>
      <c r="V23" s="22">
        <v>366</v>
      </c>
      <c r="W23" s="22" t="s">
        <v>76</v>
      </c>
      <c r="X23" s="22" t="s">
        <v>77</v>
      </c>
      <c r="Y23" s="58">
        <v>1663</v>
      </c>
      <c r="Z23" s="41"/>
      <c r="AA23" s="1" t="s">
        <v>78</v>
      </c>
      <c r="AB23" s="28" t="s">
        <v>214</v>
      </c>
    </row>
    <row r="24" spans="1:28" x14ac:dyDescent="0.3">
      <c r="A24" s="1" t="s">
        <v>59</v>
      </c>
      <c r="B24" s="1" t="s">
        <v>46</v>
      </c>
      <c r="C24" s="27" t="s">
        <v>52</v>
      </c>
      <c r="D24" s="38">
        <v>10</v>
      </c>
      <c r="E24" s="84"/>
      <c r="F24" s="27">
        <v>3</v>
      </c>
      <c r="G24" s="84"/>
      <c r="H24" s="27"/>
      <c r="I24" s="27"/>
      <c r="J24" s="27">
        <v>2</v>
      </c>
      <c r="K24" s="27">
        <v>2</v>
      </c>
      <c r="L24" s="84"/>
      <c r="M24" s="84"/>
      <c r="N24" s="27">
        <f>SUM(L24:M24)</f>
        <v>0</v>
      </c>
      <c r="O24" s="85"/>
      <c r="P24" s="85"/>
      <c r="Q24" s="85"/>
      <c r="R24" s="85"/>
      <c r="S24" s="85"/>
      <c r="T24" s="27">
        <f t="shared" si="1"/>
        <v>8</v>
      </c>
      <c r="U24" s="40" t="str">
        <f t="shared" si="2"/>
        <v/>
      </c>
      <c r="V24" s="22">
        <v>366</v>
      </c>
      <c r="W24" s="22" t="s">
        <v>76</v>
      </c>
      <c r="X24" s="22" t="s">
        <v>77</v>
      </c>
      <c r="Y24" s="58">
        <v>1663</v>
      </c>
      <c r="Z24" s="41"/>
      <c r="AA24" s="1" t="s">
        <v>78</v>
      </c>
      <c r="AB24" s="28" t="s">
        <v>214</v>
      </c>
    </row>
    <row r="25" spans="1:28" x14ac:dyDescent="0.3">
      <c r="A25" s="1" t="s">
        <v>59</v>
      </c>
      <c r="B25" s="1" t="s">
        <v>46</v>
      </c>
      <c r="C25" s="55" t="s">
        <v>39</v>
      </c>
      <c r="D25" s="1"/>
      <c r="E25" s="55">
        <v>240</v>
      </c>
      <c r="F25" s="42"/>
      <c r="G25" s="42"/>
      <c r="H25" s="42"/>
      <c r="I25" s="42"/>
      <c r="J25" s="42"/>
      <c r="K25" s="42"/>
      <c r="L25" s="42"/>
      <c r="M25" s="42"/>
      <c r="N25" s="27"/>
      <c r="O25" s="42"/>
      <c r="P25" s="55">
        <v>29</v>
      </c>
      <c r="Q25" s="42"/>
      <c r="R25" s="42"/>
      <c r="S25" s="42"/>
      <c r="T25" s="27"/>
      <c r="U25" s="40" t="str">
        <f t="shared" ref="U25" si="3">_xlfn.IFNA("",((T25+Q25+N25-R25)+(O25*2))/E25)</f>
        <v/>
      </c>
      <c r="V25" s="22">
        <v>366</v>
      </c>
      <c r="W25" s="22" t="s">
        <v>76</v>
      </c>
      <c r="X25" s="22" t="s">
        <v>77</v>
      </c>
      <c r="Y25" s="58">
        <v>1663</v>
      </c>
      <c r="Z25" s="41"/>
      <c r="AA25" s="1" t="s">
        <v>78</v>
      </c>
      <c r="AB25" s="28" t="s">
        <v>214</v>
      </c>
    </row>
    <row r="26" spans="1:28" x14ac:dyDescent="0.3">
      <c r="A26" s="43" t="s">
        <v>59</v>
      </c>
      <c r="B26" s="43" t="s">
        <v>46</v>
      </c>
      <c r="C26" s="44" t="s">
        <v>40</v>
      </c>
      <c r="D26" s="43"/>
      <c r="E26" s="44">
        <f t="shared" ref="E26:T26" si="4">SUM(E13:E25)</f>
        <v>240</v>
      </c>
      <c r="F26" s="44">
        <f t="shared" si="4"/>
        <v>29</v>
      </c>
      <c r="G26" s="44">
        <f t="shared" si="4"/>
        <v>0</v>
      </c>
      <c r="H26" s="44">
        <f t="shared" si="4"/>
        <v>0</v>
      </c>
      <c r="I26" s="44">
        <f t="shared" si="4"/>
        <v>0</v>
      </c>
      <c r="J26" s="44">
        <f t="shared" si="4"/>
        <v>29</v>
      </c>
      <c r="K26" s="44">
        <f t="shared" si="4"/>
        <v>40</v>
      </c>
      <c r="L26" s="44">
        <f t="shared" si="4"/>
        <v>0</v>
      </c>
      <c r="M26" s="44">
        <f t="shared" si="4"/>
        <v>0</v>
      </c>
      <c r="N26" s="44">
        <f t="shared" si="4"/>
        <v>0</v>
      </c>
      <c r="O26" s="44">
        <f t="shared" si="4"/>
        <v>0</v>
      </c>
      <c r="P26" s="44">
        <f t="shared" si="4"/>
        <v>29</v>
      </c>
      <c r="Q26" s="44">
        <f t="shared" si="4"/>
        <v>0</v>
      </c>
      <c r="R26" s="44">
        <f t="shared" si="4"/>
        <v>0</v>
      </c>
      <c r="S26" s="44">
        <f t="shared" si="4"/>
        <v>0</v>
      </c>
      <c r="T26" s="44">
        <f t="shared" si="4"/>
        <v>87</v>
      </c>
      <c r="U26" s="45">
        <f>((T26+Q26+N26-R26)+(O26*2))/E26</f>
        <v>0.36249999999999999</v>
      </c>
      <c r="V26" s="46">
        <v>366</v>
      </c>
      <c r="W26" s="46" t="s">
        <v>76</v>
      </c>
      <c r="X26" s="46" t="s">
        <v>77</v>
      </c>
      <c r="Y26" s="59">
        <v>1663</v>
      </c>
      <c r="Z26" s="47"/>
      <c r="AA26" s="43" t="s">
        <v>78</v>
      </c>
      <c r="AB26" s="68" t="s">
        <v>214</v>
      </c>
    </row>
    <row r="27" spans="1:28" x14ac:dyDescent="0.3">
      <c r="A27" s="1"/>
      <c r="B27" s="1"/>
      <c r="C27" s="1"/>
      <c r="D27" s="1"/>
      <c r="F27" s="48" t="s">
        <v>41</v>
      </c>
      <c r="G27" s="49" t="e">
        <f>F26/G26</f>
        <v>#DIV/0!</v>
      </c>
      <c r="H27" s="27"/>
      <c r="I27" s="1"/>
      <c r="J27" s="48" t="s">
        <v>42</v>
      </c>
      <c r="K27" s="50">
        <f>J26/K26</f>
        <v>0.72499999999999998</v>
      </c>
      <c r="L27" s="1"/>
      <c r="M27" s="39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44</v>
      </c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3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59</v>
      </c>
      <c r="C35" s="27" t="s">
        <v>191</v>
      </c>
      <c r="D35" s="38">
        <v>24</v>
      </c>
      <c r="E35" s="84"/>
      <c r="F35" s="27">
        <v>2</v>
      </c>
      <c r="G35" s="84"/>
      <c r="H35" s="27"/>
      <c r="I35" s="27"/>
      <c r="J35" s="27">
        <v>5</v>
      </c>
      <c r="K35" s="27">
        <v>5</v>
      </c>
      <c r="L35" s="84"/>
      <c r="M35" s="84"/>
      <c r="N35" s="27">
        <f>SUM(L35:M35)</f>
        <v>0</v>
      </c>
      <c r="O35" s="84"/>
      <c r="P35" s="85"/>
      <c r="Q35" s="84"/>
      <c r="R35" s="84"/>
      <c r="S35" s="84"/>
      <c r="T35" s="27">
        <f>(H35*3)+((F35-H35)*2)+J35</f>
        <v>9</v>
      </c>
      <c r="U35" s="40" t="str">
        <f>IFERROR(((T35+Q35+N35-R35)+(O35*2))/E35,"")</f>
        <v/>
      </c>
      <c r="V35" s="22">
        <v>366</v>
      </c>
      <c r="W35" s="22" t="s">
        <v>83</v>
      </c>
      <c r="X35" s="22" t="s">
        <v>84</v>
      </c>
      <c r="Y35" s="58">
        <v>1663</v>
      </c>
      <c r="Z35" s="41"/>
      <c r="AA35" s="1" t="s">
        <v>192</v>
      </c>
      <c r="AB35" s="28" t="s">
        <v>215</v>
      </c>
    </row>
    <row r="36" spans="1:28" x14ac:dyDescent="0.3">
      <c r="A36" s="1" t="s">
        <v>46</v>
      </c>
      <c r="B36" s="1" t="s">
        <v>59</v>
      </c>
      <c r="C36" s="27" t="s">
        <v>195</v>
      </c>
      <c r="D36" s="38">
        <v>21</v>
      </c>
      <c r="E36" s="84"/>
      <c r="F36" s="27">
        <v>1</v>
      </c>
      <c r="G36" s="84"/>
      <c r="H36" s="27"/>
      <c r="I36" s="27"/>
      <c r="J36" s="27">
        <v>1</v>
      </c>
      <c r="K36" s="27">
        <v>2</v>
      </c>
      <c r="L36" s="84"/>
      <c r="M36" s="84"/>
      <c r="N36" s="27">
        <f t="shared" ref="N36:N41" si="5">SUM(L36:M36)</f>
        <v>0</v>
      </c>
      <c r="O36" s="85"/>
      <c r="P36" s="85"/>
      <c r="Q36" s="85"/>
      <c r="R36" s="85"/>
      <c r="S36" s="85"/>
      <c r="T36" s="39">
        <f t="shared" ref="T36:T41" si="6">(H36*3)+((F36-H36)*2)+J36</f>
        <v>3</v>
      </c>
      <c r="U36" s="40" t="str">
        <f t="shared" ref="U36:U46" si="7">IFERROR(((T36+Q36+N36-R36)+(O36*2))/E36,"")</f>
        <v/>
      </c>
      <c r="V36" s="22">
        <v>366</v>
      </c>
      <c r="W36" s="22" t="s">
        <v>83</v>
      </c>
      <c r="X36" s="22" t="s">
        <v>84</v>
      </c>
      <c r="Y36" s="58">
        <v>1663</v>
      </c>
      <c r="Z36" s="41"/>
      <c r="AA36" s="1" t="s">
        <v>192</v>
      </c>
      <c r="AB36" s="28" t="s">
        <v>215</v>
      </c>
    </row>
    <row r="37" spans="1:28" x14ac:dyDescent="0.3">
      <c r="A37" s="1" t="s">
        <v>46</v>
      </c>
      <c r="B37" s="1" t="s">
        <v>59</v>
      </c>
      <c r="C37" s="27" t="s">
        <v>196</v>
      </c>
      <c r="D37" s="38">
        <v>15</v>
      </c>
      <c r="E37" s="84"/>
      <c r="F37" s="27">
        <v>4</v>
      </c>
      <c r="G37" s="84"/>
      <c r="H37" s="27"/>
      <c r="I37" s="27"/>
      <c r="J37" s="27">
        <v>0</v>
      </c>
      <c r="K37" s="27">
        <v>0</v>
      </c>
      <c r="L37" s="84"/>
      <c r="M37" s="84"/>
      <c r="N37" s="27">
        <f t="shared" si="5"/>
        <v>0</v>
      </c>
      <c r="O37" s="85"/>
      <c r="P37" s="85"/>
      <c r="Q37" s="85"/>
      <c r="R37" s="85"/>
      <c r="S37" s="85"/>
      <c r="T37" s="39">
        <f t="shared" si="6"/>
        <v>8</v>
      </c>
      <c r="U37" s="40" t="str">
        <f t="shared" si="7"/>
        <v/>
      </c>
      <c r="V37" s="22">
        <v>366</v>
      </c>
      <c r="W37" s="22" t="s">
        <v>83</v>
      </c>
      <c r="X37" s="22" t="s">
        <v>84</v>
      </c>
      <c r="Y37" s="58">
        <v>1663</v>
      </c>
      <c r="Z37" s="41"/>
      <c r="AA37" s="1" t="s">
        <v>192</v>
      </c>
      <c r="AB37" s="28" t="s">
        <v>215</v>
      </c>
    </row>
    <row r="38" spans="1:28" x14ac:dyDescent="0.3">
      <c r="A38" s="1" t="s">
        <v>46</v>
      </c>
      <c r="B38" s="1" t="s">
        <v>59</v>
      </c>
      <c r="C38" s="27" t="s">
        <v>197</v>
      </c>
      <c r="D38" s="38">
        <v>10</v>
      </c>
      <c r="E38" s="84"/>
      <c r="F38" s="27">
        <v>1</v>
      </c>
      <c r="G38" s="84"/>
      <c r="H38" s="27"/>
      <c r="I38" s="27"/>
      <c r="J38" s="27">
        <v>0</v>
      </c>
      <c r="K38" s="27">
        <v>2</v>
      </c>
      <c r="L38" s="84"/>
      <c r="M38" s="84"/>
      <c r="N38" s="27">
        <f t="shared" si="5"/>
        <v>0</v>
      </c>
      <c r="O38" s="85"/>
      <c r="P38" s="85"/>
      <c r="Q38" s="85"/>
      <c r="R38" s="85"/>
      <c r="S38" s="85"/>
      <c r="T38" s="39">
        <f t="shared" si="6"/>
        <v>2</v>
      </c>
      <c r="U38" s="40" t="str">
        <f t="shared" si="7"/>
        <v/>
      </c>
      <c r="V38" s="22">
        <v>366</v>
      </c>
      <c r="W38" s="22" t="s">
        <v>83</v>
      </c>
      <c r="X38" s="22" t="s">
        <v>84</v>
      </c>
      <c r="Y38" s="58">
        <v>1663</v>
      </c>
      <c r="Z38" s="41"/>
      <c r="AA38" s="1" t="s">
        <v>192</v>
      </c>
      <c r="AB38" s="28" t="s">
        <v>215</v>
      </c>
    </row>
    <row r="39" spans="1:28" x14ac:dyDescent="0.3">
      <c r="A39" s="1" t="s">
        <v>46</v>
      </c>
      <c r="B39" s="1" t="s">
        <v>59</v>
      </c>
      <c r="C39" s="27" t="s">
        <v>198</v>
      </c>
      <c r="D39" s="38">
        <v>14</v>
      </c>
      <c r="E39" s="84"/>
      <c r="F39" s="27">
        <v>2</v>
      </c>
      <c r="G39" s="84"/>
      <c r="H39" s="27"/>
      <c r="I39" s="27"/>
      <c r="J39" s="27">
        <v>2</v>
      </c>
      <c r="K39" s="27">
        <v>3</v>
      </c>
      <c r="L39" s="84"/>
      <c r="M39" s="84"/>
      <c r="N39" s="27">
        <f t="shared" si="5"/>
        <v>0</v>
      </c>
      <c r="O39" s="85"/>
      <c r="P39" s="85"/>
      <c r="Q39" s="85"/>
      <c r="R39" s="85"/>
      <c r="S39" s="85"/>
      <c r="T39" s="39">
        <f t="shared" si="6"/>
        <v>6</v>
      </c>
      <c r="U39" s="40" t="str">
        <f t="shared" si="7"/>
        <v/>
      </c>
      <c r="V39" s="22">
        <v>366</v>
      </c>
      <c r="W39" s="22" t="s">
        <v>83</v>
      </c>
      <c r="X39" s="22" t="s">
        <v>84</v>
      </c>
      <c r="Y39" s="58">
        <v>1663</v>
      </c>
      <c r="Z39" s="41"/>
      <c r="AA39" s="1" t="s">
        <v>192</v>
      </c>
      <c r="AB39" s="28" t="s">
        <v>215</v>
      </c>
    </row>
    <row r="40" spans="1:28" x14ac:dyDescent="0.3">
      <c r="A40" s="1" t="s">
        <v>46</v>
      </c>
      <c r="B40" s="1" t="s">
        <v>59</v>
      </c>
      <c r="C40" s="27" t="s">
        <v>162</v>
      </c>
      <c r="D40" s="38">
        <v>44</v>
      </c>
      <c r="E40" s="84"/>
      <c r="F40" s="27">
        <v>0</v>
      </c>
      <c r="G40" s="84"/>
      <c r="H40" s="27"/>
      <c r="I40" s="27"/>
      <c r="J40" s="27">
        <v>1</v>
      </c>
      <c r="K40" s="27">
        <v>3</v>
      </c>
      <c r="L40" s="84"/>
      <c r="M40" s="84"/>
      <c r="N40" s="27">
        <f t="shared" si="5"/>
        <v>0</v>
      </c>
      <c r="O40" s="85"/>
      <c r="P40" s="85"/>
      <c r="Q40" s="85"/>
      <c r="R40" s="85"/>
      <c r="S40" s="85"/>
      <c r="T40" s="39">
        <f t="shared" si="6"/>
        <v>1</v>
      </c>
      <c r="U40" s="40" t="str">
        <f t="shared" si="7"/>
        <v/>
      </c>
      <c r="V40" s="22">
        <v>366</v>
      </c>
      <c r="W40" s="22" t="s">
        <v>83</v>
      </c>
      <c r="X40" s="22" t="s">
        <v>84</v>
      </c>
      <c r="Y40" s="58">
        <v>1663</v>
      </c>
      <c r="Z40" s="41"/>
      <c r="AA40" s="1" t="s">
        <v>192</v>
      </c>
      <c r="AB40" s="28" t="s">
        <v>215</v>
      </c>
    </row>
    <row r="41" spans="1:28" x14ac:dyDescent="0.3">
      <c r="A41" s="1" t="s">
        <v>46</v>
      </c>
      <c r="B41" s="1" t="s">
        <v>59</v>
      </c>
      <c r="C41" s="27" t="s">
        <v>311</v>
      </c>
      <c r="D41" s="38">
        <v>11</v>
      </c>
      <c r="E41" s="84"/>
      <c r="F41" s="27">
        <v>2</v>
      </c>
      <c r="G41" s="84"/>
      <c r="H41" s="27"/>
      <c r="I41" s="27"/>
      <c r="J41" s="27">
        <v>3</v>
      </c>
      <c r="K41" s="27">
        <v>4</v>
      </c>
      <c r="L41" s="84"/>
      <c r="M41" s="84"/>
      <c r="N41" s="27">
        <f t="shared" si="5"/>
        <v>0</v>
      </c>
      <c r="O41" s="85"/>
      <c r="P41" s="85"/>
      <c r="Q41" s="85"/>
      <c r="R41" s="85"/>
      <c r="S41" s="85"/>
      <c r="T41" s="39">
        <f t="shared" si="6"/>
        <v>7</v>
      </c>
      <c r="U41" s="40" t="str">
        <f t="shared" si="7"/>
        <v/>
      </c>
      <c r="V41" s="22">
        <v>366</v>
      </c>
      <c r="W41" s="22" t="s">
        <v>83</v>
      </c>
      <c r="X41" s="22" t="s">
        <v>84</v>
      </c>
      <c r="Y41" s="58">
        <v>1663</v>
      </c>
      <c r="Z41" s="41"/>
      <c r="AA41" s="1" t="s">
        <v>192</v>
      </c>
      <c r="AB41" s="28" t="s">
        <v>215</v>
      </c>
    </row>
    <row r="42" spans="1:28" x14ac:dyDescent="0.3">
      <c r="A42" s="1" t="s">
        <v>46</v>
      </c>
      <c r="B42" s="1" t="s">
        <v>59</v>
      </c>
      <c r="C42" s="27" t="s">
        <v>444</v>
      </c>
      <c r="D42" s="38">
        <v>12</v>
      </c>
      <c r="E42" s="84"/>
      <c r="F42" s="27">
        <v>4</v>
      </c>
      <c r="G42" s="84"/>
      <c r="H42" s="27"/>
      <c r="I42" s="27"/>
      <c r="J42" s="27">
        <v>6</v>
      </c>
      <c r="K42" s="27">
        <v>7</v>
      </c>
      <c r="L42" s="84"/>
      <c r="M42" s="84"/>
      <c r="N42" s="27">
        <f>SUM(L42:M42)</f>
        <v>0</v>
      </c>
      <c r="O42" s="85"/>
      <c r="P42" s="85"/>
      <c r="Q42" s="85"/>
      <c r="R42" s="85"/>
      <c r="S42" s="85"/>
      <c r="T42" s="39">
        <f>(H42*3)+((F42-H42)*2)+J42</f>
        <v>14</v>
      </c>
      <c r="U42" s="40" t="str">
        <f t="shared" si="7"/>
        <v/>
      </c>
      <c r="V42" s="22">
        <v>366</v>
      </c>
      <c r="W42" s="22" t="s">
        <v>83</v>
      </c>
      <c r="X42" s="22" t="s">
        <v>84</v>
      </c>
      <c r="Y42" s="58">
        <v>1663</v>
      </c>
      <c r="Z42" s="41"/>
      <c r="AA42" s="1" t="s">
        <v>192</v>
      </c>
      <c r="AB42" s="28" t="s">
        <v>215</v>
      </c>
    </row>
    <row r="43" spans="1:28" x14ac:dyDescent="0.3">
      <c r="A43" s="1" t="s">
        <v>46</v>
      </c>
      <c r="B43" s="1" t="s">
        <v>59</v>
      </c>
      <c r="C43" s="27" t="s">
        <v>202</v>
      </c>
      <c r="D43" s="38">
        <v>25</v>
      </c>
      <c r="E43" s="27">
        <v>33</v>
      </c>
      <c r="F43" s="27">
        <v>10</v>
      </c>
      <c r="G43" s="84"/>
      <c r="H43" s="27"/>
      <c r="I43" s="27"/>
      <c r="J43" s="27">
        <v>3</v>
      </c>
      <c r="K43" s="27">
        <v>5</v>
      </c>
      <c r="L43" s="84"/>
      <c r="M43" s="27">
        <v>8</v>
      </c>
      <c r="N43" s="27">
        <f>SUM(L43:M43)</f>
        <v>8</v>
      </c>
      <c r="O43" s="85"/>
      <c r="P43" s="85"/>
      <c r="Q43" s="39">
        <v>5</v>
      </c>
      <c r="R43" s="85"/>
      <c r="S43" s="85"/>
      <c r="T43" s="39">
        <f>(H43*3)+((F43-H43)*2)+J43</f>
        <v>23</v>
      </c>
      <c r="U43" s="40">
        <f t="shared" si="7"/>
        <v>1.0909090909090908</v>
      </c>
      <c r="V43" s="22">
        <v>366</v>
      </c>
      <c r="W43" s="22" t="s">
        <v>83</v>
      </c>
      <c r="X43" s="22" t="s">
        <v>84</v>
      </c>
      <c r="Y43" s="58">
        <v>1663</v>
      </c>
      <c r="Z43" s="41"/>
      <c r="AA43" s="1" t="s">
        <v>192</v>
      </c>
      <c r="AB43" s="28" t="s">
        <v>215</v>
      </c>
    </row>
    <row r="44" spans="1:28" x14ac:dyDescent="0.3">
      <c r="A44" s="1" t="s">
        <v>46</v>
      </c>
      <c r="B44" s="1" t="s">
        <v>59</v>
      </c>
      <c r="C44" s="27" t="s">
        <v>123</v>
      </c>
      <c r="D44" s="38">
        <v>41</v>
      </c>
      <c r="E44" s="84"/>
      <c r="F44" s="27">
        <v>5</v>
      </c>
      <c r="G44" s="84"/>
      <c r="H44" s="27"/>
      <c r="I44" s="27"/>
      <c r="J44" s="27">
        <v>1</v>
      </c>
      <c r="K44" s="27">
        <v>1</v>
      </c>
      <c r="L44" s="84"/>
      <c r="M44" s="84"/>
      <c r="N44" s="27">
        <f>SUM(L44:M44)</f>
        <v>0</v>
      </c>
      <c r="O44" s="85"/>
      <c r="P44" s="85"/>
      <c r="Q44" s="85"/>
      <c r="R44" s="85"/>
      <c r="S44" s="85"/>
      <c r="T44" s="39">
        <f>(H44*3)+((F44-H44)*2)+J44</f>
        <v>11</v>
      </c>
      <c r="U44" s="40" t="str">
        <f t="shared" si="7"/>
        <v/>
      </c>
      <c r="V44" s="22">
        <v>366</v>
      </c>
      <c r="W44" s="22" t="s">
        <v>83</v>
      </c>
      <c r="X44" s="22" t="s">
        <v>84</v>
      </c>
      <c r="Y44" s="58">
        <v>1663</v>
      </c>
      <c r="Z44" s="41"/>
      <c r="AA44" s="1" t="s">
        <v>192</v>
      </c>
      <c r="AB44" s="28" t="s">
        <v>215</v>
      </c>
    </row>
    <row r="45" spans="1:28" x14ac:dyDescent="0.3">
      <c r="A45" s="1" t="s">
        <v>46</v>
      </c>
      <c r="B45" s="1" t="s">
        <v>59</v>
      </c>
      <c r="C45" s="27" t="s">
        <v>203</v>
      </c>
      <c r="D45" s="38">
        <v>42</v>
      </c>
      <c r="E45" s="84"/>
      <c r="F45" s="27">
        <v>5</v>
      </c>
      <c r="G45" s="84"/>
      <c r="H45" s="27"/>
      <c r="I45" s="27"/>
      <c r="J45" s="27">
        <v>5</v>
      </c>
      <c r="K45" s="27">
        <v>6</v>
      </c>
      <c r="L45" s="84"/>
      <c r="M45" s="84"/>
      <c r="N45" s="27">
        <f>SUM(L45:M45)</f>
        <v>0</v>
      </c>
      <c r="O45" s="85"/>
      <c r="P45" s="85"/>
      <c r="Q45" s="85"/>
      <c r="R45" s="85"/>
      <c r="S45" s="85"/>
      <c r="T45" s="39">
        <f>(H45*3)+((F45-H45)*2)+J45</f>
        <v>15</v>
      </c>
      <c r="U45" s="40" t="str">
        <f t="shared" si="7"/>
        <v/>
      </c>
      <c r="V45" s="22">
        <v>366</v>
      </c>
      <c r="W45" s="22" t="s">
        <v>83</v>
      </c>
      <c r="X45" s="22" t="s">
        <v>84</v>
      </c>
      <c r="Y45" s="58">
        <v>1663</v>
      </c>
      <c r="Z45" s="41"/>
      <c r="AA45" s="1" t="s">
        <v>192</v>
      </c>
      <c r="AB45" s="28" t="s">
        <v>215</v>
      </c>
    </row>
    <row r="46" spans="1:28" x14ac:dyDescent="0.3">
      <c r="A46" s="1" t="s">
        <v>46</v>
      </c>
      <c r="B46" s="1" t="s">
        <v>59</v>
      </c>
      <c r="C46" s="27" t="s">
        <v>204</v>
      </c>
      <c r="D46" s="38">
        <v>20</v>
      </c>
      <c r="E46" s="84"/>
      <c r="F46" s="27">
        <v>3</v>
      </c>
      <c r="G46" s="84"/>
      <c r="H46" s="27"/>
      <c r="I46" s="27"/>
      <c r="J46" s="27">
        <v>2</v>
      </c>
      <c r="K46" s="27">
        <v>2</v>
      </c>
      <c r="L46" s="84"/>
      <c r="M46" s="84"/>
      <c r="N46" s="27">
        <f>SUM(L46:M46)</f>
        <v>0</v>
      </c>
      <c r="O46" s="85"/>
      <c r="P46" s="85"/>
      <c r="Q46" s="85"/>
      <c r="R46" s="85"/>
      <c r="S46" s="85"/>
      <c r="T46" s="39">
        <f>(H46*3)+((F46-H46)*2)+J46</f>
        <v>8</v>
      </c>
      <c r="U46" s="40" t="str">
        <f t="shared" si="7"/>
        <v/>
      </c>
      <c r="V46" s="22">
        <v>366</v>
      </c>
      <c r="W46" s="22" t="s">
        <v>83</v>
      </c>
      <c r="X46" s="22" t="s">
        <v>84</v>
      </c>
      <c r="Y46" s="58">
        <v>1663</v>
      </c>
      <c r="Z46" s="41"/>
      <c r="AA46" s="1" t="s">
        <v>192</v>
      </c>
      <c r="AB46" s="28" t="s">
        <v>215</v>
      </c>
    </row>
    <row r="47" spans="1:28" x14ac:dyDescent="0.3">
      <c r="A47" s="1" t="s">
        <v>46</v>
      </c>
      <c r="B47" s="1" t="s">
        <v>59</v>
      </c>
      <c r="C47" s="55" t="s">
        <v>39</v>
      </c>
      <c r="D47" s="1"/>
      <c r="E47" s="55">
        <v>207</v>
      </c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55">
        <v>30</v>
      </c>
      <c r="Q47" s="42"/>
      <c r="R47" s="42"/>
      <c r="S47" s="42"/>
      <c r="T47" s="42"/>
      <c r="U47" s="40" t="str">
        <f t="shared" ref="U47" si="8">_xlfn.IFNA("",((T47+Q47+N47-R47)+(O47*2))/E47)</f>
        <v/>
      </c>
      <c r="V47" s="22">
        <v>366</v>
      </c>
      <c r="W47" s="22" t="s">
        <v>83</v>
      </c>
      <c r="X47" s="22" t="s">
        <v>84</v>
      </c>
      <c r="Y47" s="58">
        <v>1663</v>
      </c>
      <c r="Z47" s="41"/>
      <c r="AA47" s="1" t="s">
        <v>192</v>
      </c>
      <c r="AB47" s="28" t="s">
        <v>215</v>
      </c>
    </row>
    <row r="48" spans="1:28" x14ac:dyDescent="0.3">
      <c r="A48" s="43" t="s">
        <v>46</v>
      </c>
      <c r="B48" s="43" t="s">
        <v>59</v>
      </c>
      <c r="C48" s="44" t="s">
        <v>40</v>
      </c>
      <c r="D48" s="43"/>
      <c r="E48" s="44">
        <f t="shared" ref="E48:T48" si="9">SUM(E35:E47)</f>
        <v>240</v>
      </c>
      <c r="F48" s="44">
        <f t="shared" si="9"/>
        <v>39</v>
      </c>
      <c r="G48" s="44">
        <f t="shared" si="9"/>
        <v>0</v>
      </c>
      <c r="H48" s="44">
        <f t="shared" si="9"/>
        <v>0</v>
      </c>
      <c r="I48" s="44">
        <f t="shared" si="9"/>
        <v>0</v>
      </c>
      <c r="J48" s="44">
        <f t="shared" si="9"/>
        <v>29</v>
      </c>
      <c r="K48" s="44">
        <f t="shared" si="9"/>
        <v>40</v>
      </c>
      <c r="L48" s="44">
        <f t="shared" si="9"/>
        <v>0</v>
      </c>
      <c r="M48" s="44">
        <f t="shared" si="9"/>
        <v>8</v>
      </c>
      <c r="N48" s="44">
        <f t="shared" si="9"/>
        <v>8</v>
      </c>
      <c r="O48" s="44">
        <f t="shared" si="9"/>
        <v>0</v>
      </c>
      <c r="P48" s="44">
        <f t="shared" si="9"/>
        <v>30</v>
      </c>
      <c r="Q48" s="44">
        <f t="shared" si="9"/>
        <v>5</v>
      </c>
      <c r="R48" s="44">
        <f t="shared" si="9"/>
        <v>0</v>
      </c>
      <c r="S48" s="44">
        <f t="shared" si="9"/>
        <v>0</v>
      </c>
      <c r="T48" s="44">
        <f t="shared" si="9"/>
        <v>107</v>
      </c>
      <c r="U48" s="45">
        <f>((T48+Q48+N48-R48)+(O48*2))/E48</f>
        <v>0.5</v>
      </c>
      <c r="V48" s="46">
        <v>366</v>
      </c>
      <c r="W48" s="46" t="s">
        <v>83</v>
      </c>
      <c r="X48" s="46" t="s">
        <v>84</v>
      </c>
      <c r="Y48" s="59">
        <v>1663</v>
      </c>
      <c r="Z48" s="47"/>
      <c r="AA48" s="43" t="s">
        <v>192</v>
      </c>
      <c r="AB48" s="68" t="s">
        <v>215</v>
      </c>
    </row>
    <row r="49" spans="1:28" x14ac:dyDescent="0.3">
      <c r="A49" s="1"/>
      <c r="B49" s="1"/>
      <c r="C49" s="1"/>
      <c r="D49" s="1"/>
      <c r="F49" s="48" t="s">
        <v>41</v>
      </c>
      <c r="G49" s="49" t="e">
        <f>F48/G48</f>
        <v>#DIV/0!</v>
      </c>
      <c r="H49" s="27"/>
      <c r="I49" s="1"/>
      <c r="J49" s="48" t="s">
        <v>42</v>
      </c>
      <c r="K49" s="50">
        <f>J48/K48</f>
        <v>0.72499999999999998</v>
      </c>
      <c r="L49" s="1"/>
      <c r="M49" s="39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3ECCA-6E74-49CA-8A39-F92D9F709E43}">
  <sheetPr>
    <tabColor rgb="FF92D050"/>
    <pageSetUpPr fitToPage="1"/>
  </sheetPr>
  <dimension ref="A1:AB48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81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29618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133</v>
      </c>
      <c r="D4" s="7" t="s">
        <v>5</v>
      </c>
      <c r="E4" s="8"/>
      <c r="F4" s="5"/>
      <c r="G4" s="1"/>
      <c r="J4" s="15" t="s">
        <v>172</v>
      </c>
      <c r="K4" s="16" t="str">
        <f>+C11</f>
        <v>St. Louis Streak</v>
      </c>
      <c r="L4" s="17"/>
      <c r="M4" s="18"/>
      <c r="N4" s="19">
        <v>26</v>
      </c>
      <c r="O4" s="19">
        <v>28</v>
      </c>
      <c r="P4" s="19">
        <v>10</v>
      </c>
      <c r="Q4" s="19">
        <v>32</v>
      </c>
      <c r="R4" s="20"/>
      <c r="S4" s="21">
        <f>SUM(N4:R4)</f>
        <v>96</v>
      </c>
      <c r="T4" s="22">
        <v>432</v>
      </c>
    </row>
    <row r="5" spans="1:28" x14ac:dyDescent="0.3">
      <c r="B5" s="1"/>
      <c r="C5" s="6" t="s">
        <v>169</v>
      </c>
      <c r="D5" s="7" t="s">
        <v>6</v>
      </c>
      <c r="E5" s="1"/>
      <c r="F5" s="1"/>
      <c r="G5" s="1"/>
      <c r="J5" s="15" t="s">
        <v>173</v>
      </c>
      <c r="K5" s="16" t="str">
        <f>+C33</f>
        <v>San Francisco Pioneers</v>
      </c>
      <c r="L5" s="17"/>
      <c r="M5" s="18"/>
      <c r="N5" s="19">
        <v>19</v>
      </c>
      <c r="O5" s="19">
        <v>24</v>
      </c>
      <c r="P5" s="19">
        <v>20</v>
      </c>
      <c r="Q5" s="19">
        <v>29</v>
      </c>
      <c r="R5" s="20"/>
      <c r="S5" s="21">
        <f>SUM(N5:R5)</f>
        <v>92</v>
      </c>
      <c r="T5" s="22">
        <v>432</v>
      </c>
      <c r="U5" s="1"/>
      <c r="V5" s="1"/>
      <c r="W5" s="1"/>
    </row>
    <row r="6" spans="1:28" x14ac:dyDescent="0.3">
      <c r="C6" s="23">
        <v>1537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170</v>
      </c>
      <c r="D7" s="7" t="s">
        <v>8</v>
      </c>
      <c r="G7" s="1"/>
      <c r="S7" s="1"/>
      <c r="T7" s="25" t="s">
        <v>9</v>
      </c>
      <c r="U7" s="1"/>
      <c r="V7" s="26">
        <v>432</v>
      </c>
      <c r="W7" s="1"/>
    </row>
    <row r="8" spans="1:28" x14ac:dyDescent="0.3">
      <c r="B8" s="1"/>
      <c r="C8" s="24" t="s">
        <v>171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0.10486111111111111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20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69</v>
      </c>
      <c r="B13" s="1" t="s">
        <v>46</v>
      </c>
      <c r="C13" s="27" t="s">
        <v>82</v>
      </c>
      <c r="D13" s="38">
        <v>52</v>
      </c>
      <c r="E13" s="27">
        <v>15</v>
      </c>
      <c r="F13" s="27">
        <v>5</v>
      </c>
      <c r="G13" s="27">
        <v>7</v>
      </c>
      <c r="H13" s="27"/>
      <c r="I13" s="27"/>
      <c r="J13" s="27">
        <v>4</v>
      </c>
      <c r="K13" s="27">
        <v>5</v>
      </c>
      <c r="L13" s="27">
        <v>0</v>
      </c>
      <c r="M13" s="27">
        <v>8</v>
      </c>
      <c r="N13" s="27">
        <f t="shared" ref="N13:N22" si="0">SUM(L13:M13)</f>
        <v>8</v>
      </c>
      <c r="O13" s="39">
        <v>0</v>
      </c>
      <c r="P13" s="39">
        <v>5</v>
      </c>
      <c r="Q13" s="39">
        <v>0</v>
      </c>
      <c r="R13" s="39">
        <v>1</v>
      </c>
      <c r="S13" s="39">
        <v>0</v>
      </c>
      <c r="T13" s="39">
        <f t="shared" ref="T13:T22" si="1">(H13*3)+((F13-H13)*2)+J13</f>
        <v>14</v>
      </c>
      <c r="U13" s="40">
        <f t="shared" ref="U13:U22" si="2">IFERROR(((T13+Q13+N13-R13)+(O13*2))/E13,"")</f>
        <v>1.4</v>
      </c>
      <c r="V13" s="22">
        <v>432</v>
      </c>
      <c r="W13" s="22" t="s">
        <v>76</v>
      </c>
      <c r="X13" s="22" t="s">
        <v>84</v>
      </c>
      <c r="Y13" s="58">
        <v>1537</v>
      </c>
      <c r="Z13" s="41"/>
      <c r="AA13" s="1" t="s">
        <v>78</v>
      </c>
      <c r="AB13" s="28" t="s">
        <v>174</v>
      </c>
    </row>
    <row r="14" spans="1:28" x14ac:dyDescent="0.3">
      <c r="A14" s="1" t="s">
        <v>69</v>
      </c>
      <c r="B14" s="1" t="s">
        <v>46</v>
      </c>
      <c r="C14" s="27" t="s">
        <v>56</v>
      </c>
      <c r="D14" s="38">
        <v>20</v>
      </c>
      <c r="E14" s="27">
        <v>21</v>
      </c>
      <c r="F14" s="27">
        <v>0</v>
      </c>
      <c r="G14" s="27">
        <v>1</v>
      </c>
      <c r="H14" s="27"/>
      <c r="I14" s="27"/>
      <c r="J14" s="27">
        <v>2</v>
      </c>
      <c r="K14" s="27">
        <v>2</v>
      </c>
      <c r="L14" s="27">
        <v>0</v>
      </c>
      <c r="M14" s="27">
        <v>0</v>
      </c>
      <c r="N14" s="27">
        <f t="shared" si="0"/>
        <v>0</v>
      </c>
      <c r="O14" s="27">
        <v>3</v>
      </c>
      <c r="P14" s="39">
        <v>3</v>
      </c>
      <c r="Q14" s="27">
        <v>1</v>
      </c>
      <c r="R14" s="27">
        <v>2</v>
      </c>
      <c r="S14" s="27">
        <v>0</v>
      </c>
      <c r="T14" s="27">
        <f t="shared" si="1"/>
        <v>2</v>
      </c>
      <c r="U14" s="40">
        <f t="shared" si="2"/>
        <v>0.33333333333333331</v>
      </c>
      <c r="V14" s="22">
        <v>432</v>
      </c>
      <c r="W14" s="22" t="s">
        <v>76</v>
      </c>
      <c r="X14" s="22" t="s">
        <v>84</v>
      </c>
      <c r="Y14" s="58">
        <v>1537</v>
      </c>
      <c r="Z14" s="41"/>
      <c r="AA14" s="1" t="s">
        <v>78</v>
      </c>
      <c r="AB14" s="28" t="s">
        <v>174</v>
      </c>
    </row>
    <row r="15" spans="1:28" x14ac:dyDescent="0.3">
      <c r="A15" s="1" t="s">
        <v>69</v>
      </c>
      <c r="B15" s="1" t="s">
        <v>46</v>
      </c>
      <c r="C15" s="27" t="s">
        <v>47</v>
      </c>
      <c r="D15" s="38">
        <v>7</v>
      </c>
      <c r="E15" s="27">
        <v>25</v>
      </c>
      <c r="F15" s="27">
        <v>2</v>
      </c>
      <c r="G15" s="27">
        <v>6</v>
      </c>
      <c r="H15" s="27"/>
      <c r="I15" s="27"/>
      <c r="J15" s="27">
        <v>0</v>
      </c>
      <c r="K15" s="27">
        <v>0</v>
      </c>
      <c r="L15" s="27">
        <v>2</v>
      </c>
      <c r="M15" s="27">
        <v>1</v>
      </c>
      <c r="N15" s="27">
        <f t="shared" si="0"/>
        <v>3</v>
      </c>
      <c r="O15" s="39">
        <v>1</v>
      </c>
      <c r="P15" s="39">
        <v>3</v>
      </c>
      <c r="Q15" s="39">
        <v>0</v>
      </c>
      <c r="R15" s="39">
        <v>2</v>
      </c>
      <c r="S15" s="39">
        <v>1</v>
      </c>
      <c r="T15" s="39">
        <f t="shared" si="1"/>
        <v>4</v>
      </c>
      <c r="U15" s="40">
        <f t="shared" si="2"/>
        <v>0.28000000000000003</v>
      </c>
      <c r="V15" s="22">
        <v>432</v>
      </c>
      <c r="W15" s="22" t="s">
        <v>76</v>
      </c>
      <c r="X15" s="22" t="s">
        <v>84</v>
      </c>
      <c r="Y15" s="58">
        <v>1537</v>
      </c>
      <c r="Z15" s="41"/>
      <c r="AA15" s="1" t="s">
        <v>78</v>
      </c>
      <c r="AB15" s="28" t="s">
        <v>174</v>
      </c>
    </row>
    <row r="16" spans="1:28" x14ac:dyDescent="0.3">
      <c r="A16" s="1" t="s">
        <v>69</v>
      </c>
      <c r="B16" s="1" t="s">
        <v>46</v>
      </c>
      <c r="C16" s="27" t="s">
        <v>80</v>
      </c>
      <c r="D16" s="38">
        <v>22</v>
      </c>
      <c r="E16" s="27">
        <v>21</v>
      </c>
      <c r="F16" s="27">
        <v>0</v>
      </c>
      <c r="G16" s="27">
        <v>2</v>
      </c>
      <c r="H16" s="27"/>
      <c r="I16" s="27"/>
      <c r="J16" s="27">
        <v>4</v>
      </c>
      <c r="K16" s="27">
        <v>4</v>
      </c>
      <c r="L16" s="27">
        <v>3</v>
      </c>
      <c r="M16" s="27">
        <v>2</v>
      </c>
      <c r="N16" s="27">
        <f t="shared" si="0"/>
        <v>5</v>
      </c>
      <c r="O16" s="39">
        <v>0</v>
      </c>
      <c r="P16" s="39">
        <v>2</v>
      </c>
      <c r="Q16" s="39">
        <v>1</v>
      </c>
      <c r="R16" s="39">
        <v>6</v>
      </c>
      <c r="S16" s="39">
        <v>0</v>
      </c>
      <c r="T16" s="39">
        <f t="shared" si="1"/>
        <v>4</v>
      </c>
      <c r="U16" s="40">
        <f t="shared" si="2"/>
        <v>0.19047619047619047</v>
      </c>
      <c r="V16" s="22">
        <v>432</v>
      </c>
      <c r="W16" s="22" t="s">
        <v>76</v>
      </c>
      <c r="X16" s="22" t="s">
        <v>84</v>
      </c>
      <c r="Y16" s="58">
        <v>1537</v>
      </c>
      <c r="Z16" s="41"/>
      <c r="AA16" s="1" t="s">
        <v>78</v>
      </c>
      <c r="AB16" s="28" t="s">
        <v>174</v>
      </c>
    </row>
    <row r="17" spans="1:28" x14ac:dyDescent="0.3">
      <c r="A17" s="1" t="s">
        <v>69</v>
      </c>
      <c r="B17" s="1" t="s">
        <v>46</v>
      </c>
      <c r="C17" s="27" t="s">
        <v>48</v>
      </c>
      <c r="D17" s="38">
        <v>50</v>
      </c>
      <c r="E17" s="27">
        <v>32</v>
      </c>
      <c r="F17" s="27">
        <v>5</v>
      </c>
      <c r="G17" s="27">
        <v>19</v>
      </c>
      <c r="H17" s="27"/>
      <c r="I17" s="27"/>
      <c r="J17" s="27">
        <v>7</v>
      </c>
      <c r="K17" s="27">
        <v>12</v>
      </c>
      <c r="L17" s="27">
        <v>6</v>
      </c>
      <c r="M17" s="27">
        <v>8</v>
      </c>
      <c r="N17" s="27">
        <f t="shared" si="0"/>
        <v>14</v>
      </c>
      <c r="O17" s="39">
        <v>0</v>
      </c>
      <c r="P17" s="39">
        <v>4</v>
      </c>
      <c r="Q17" s="39">
        <v>0</v>
      </c>
      <c r="R17" s="39">
        <v>6</v>
      </c>
      <c r="S17" s="39">
        <v>1</v>
      </c>
      <c r="T17" s="39">
        <f t="shared" si="1"/>
        <v>17</v>
      </c>
      <c r="U17" s="40">
        <f t="shared" si="2"/>
        <v>0.78125</v>
      </c>
      <c r="V17" s="22">
        <v>432</v>
      </c>
      <c r="W17" s="22" t="s">
        <v>76</v>
      </c>
      <c r="X17" s="22" t="s">
        <v>84</v>
      </c>
      <c r="Y17" s="58">
        <v>1537</v>
      </c>
      <c r="Z17" s="41"/>
      <c r="AA17" s="1" t="s">
        <v>78</v>
      </c>
      <c r="AB17" s="28" t="s">
        <v>174</v>
      </c>
    </row>
    <row r="18" spans="1:28" x14ac:dyDescent="0.3">
      <c r="A18" s="1" t="s">
        <v>69</v>
      </c>
      <c r="B18" s="1" t="s">
        <v>46</v>
      </c>
      <c r="C18" s="27" t="s">
        <v>49</v>
      </c>
      <c r="D18" s="38">
        <v>1</v>
      </c>
      <c r="E18" s="27">
        <v>38</v>
      </c>
      <c r="F18" s="27">
        <v>4</v>
      </c>
      <c r="G18" s="27">
        <v>11</v>
      </c>
      <c r="H18" s="27"/>
      <c r="I18" s="27"/>
      <c r="J18" s="27">
        <v>5</v>
      </c>
      <c r="K18" s="27">
        <v>5</v>
      </c>
      <c r="L18" s="27">
        <v>0</v>
      </c>
      <c r="M18" s="27">
        <v>2</v>
      </c>
      <c r="N18" s="27">
        <f t="shared" si="0"/>
        <v>2</v>
      </c>
      <c r="O18" s="39">
        <v>4</v>
      </c>
      <c r="P18" s="39">
        <v>5</v>
      </c>
      <c r="Q18" s="39">
        <v>2</v>
      </c>
      <c r="R18" s="39">
        <v>6</v>
      </c>
      <c r="S18" s="39">
        <v>0</v>
      </c>
      <c r="T18" s="39">
        <f t="shared" si="1"/>
        <v>13</v>
      </c>
      <c r="U18" s="40">
        <f t="shared" si="2"/>
        <v>0.5</v>
      </c>
      <c r="V18" s="22">
        <v>432</v>
      </c>
      <c r="W18" s="22" t="s">
        <v>76</v>
      </c>
      <c r="X18" s="22" t="s">
        <v>84</v>
      </c>
      <c r="Y18" s="58">
        <v>1537</v>
      </c>
      <c r="Z18" s="41"/>
      <c r="AA18" s="1" t="s">
        <v>78</v>
      </c>
      <c r="AB18" s="28" t="s">
        <v>174</v>
      </c>
    </row>
    <row r="19" spans="1:28" x14ac:dyDescent="0.3">
      <c r="A19" s="1" t="s">
        <v>69</v>
      </c>
      <c r="B19" s="1" t="s">
        <v>46</v>
      </c>
      <c r="C19" s="27" t="s">
        <v>50</v>
      </c>
      <c r="D19" s="38">
        <v>12</v>
      </c>
      <c r="E19" s="27">
        <v>39</v>
      </c>
      <c r="F19" s="27">
        <v>5</v>
      </c>
      <c r="G19" s="27">
        <v>15</v>
      </c>
      <c r="H19" s="27"/>
      <c r="I19" s="27"/>
      <c r="J19" s="27">
        <v>5</v>
      </c>
      <c r="K19" s="27">
        <v>6</v>
      </c>
      <c r="L19" s="27">
        <v>4</v>
      </c>
      <c r="M19" s="27">
        <v>8</v>
      </c>
      <c r="N19" s="27">
        <f t="shared" si="0"/>
        <v>12</v>
      </c>
      <c r="O19" s="39">
        <v>4</v>
      </c>
      <c r="P19" s="39">
        <v>3</v>
      </c>
      <c r="Q19" s="39">
        <v>4</v>
      </c>
      <c r="R19" s="39">
        <v>2</v>
      </c>
      <c r="S19" s="39">
        <v>0</v>
      </c>
      <c r="T19" s="39">
        <f t="shared" si="1"/>
        <v>15</v>
      </c>
      <c r="U19" s="40">
        <f t="shared" si="2"/>
        <v>0.94871794871794868</v>
      </c>
      <c r="V19" s="22">
        <v>432</v>
      </c>
      <c r="W19" s="22" t="s">
        <v>76</v>
      </c>
      <c r="X19" s="22" t="s">
        <v>84</v>
      </c>
      <c r="Y19" s="58">
        <v>1537</v>
      </c>
      <c r="Z19" s="41"/>
      <c r="AA19" s="1" t="s">
        <v>78</v>
      </c>
      <c r="AB19" s="28" t="s">
        <v>174</v>
      </c>
    </row>
    <row r="20" spans="1:28" x14ac:dyDescent="0.3">
      <c r="A20" s="1" t="s">
        <v>69</v>
      </c>
      <c r="B20" s="1" t="s">
        <v>46</v>
      </c>
      <c r="C20" s="27" t="s">
        <v>54</v>
      </c>
      <c r="D20" s="38">
        <v>11</v>
      </c>
      <c r="E20" s="27" t="s">
        <v>356</v>
      </c>
      <c r="F20" s="27"/>
      <c r="G20" s="27"/>
      <c r="H20" s="27"/>
      <c r="I20" s="27"/>
      <c r="J20" s="27"/>
      <c r="K20" s="27"/>
      <c r="L20" s="27"/>
      <c r="M20" s="27"/>
      <c r="N20" s="27"/>
      <c r="O20" s="39"/>
      <c r="P20" s="39"/>
      <c r="Q20" s="39"/>
      <c r="R20" s="39"/>
      <c r="S20" s="39"/>
      <c r="T20" s="39"/>
      <c r="U20" s="40"/>
      <c r="V20" s="22">
        <v>432</v>
      </c>
      <c r="W20" s="22" t="s">
        <v>76</v>
      </c>
      <c r="X20" s="22" t="s">
        <v>84</v>
      </c>
      <c r="Y20" s="58">
        <v>1537</v>
      </c>
      <c r="Z20" s="41"/>
      <c r="AA20" s="1" t="s">
        <v>78</v>
      </c>
      <c r="AB20" s="28" t="s">
        <v>174</v>
      </c>
    </row>
    <row r="21" spans="1:28" x14ac:dyDescent="0.3">
      <c r="A21" s="1" t="s">
        <v>69</v>
      </c>
      <c r="B21" s="1" t="s">
        <v>46</v>
      </c>
      <c r="C21" s="27" t="s">
        <v>51</v>
      </c>
      <c r="D21" s="38">
        <v>44</v>
      </c>
      <c r="E21" s="27">
        <v>36</v>
      </c>
      <c r="F21" s="27">
        <v>10</v>
      </c>
      <c r="G21" s="27">
        <v>14</v>
      </c>
      <c r="H21" s="27"/>
      <c r="I21" s="27"/>
      <c r="J21" s="27">
        <v>5</v>
      </c>
      <c r="K21" s="27">
        <v>6</v>
      </c>
      <c r="L21" s="27">
        <v>5</v>
      </c>
      <c r="M21" s="27">
        <v>9</v>
      </c>
      <c r="N21" s="27">
        <f t="shared" si="0"/>
        <v>14</v>
      </c>
      <c r="O21" s="39">
        <v>6</v>
      </c>
      <c r="P21" s="39">
        <v>5</v>
      </c>
      <c r="Q21" s="39">
        <v>4</v>
      </c>
      <c r="R21" s="39">
        <v>6</v>
      </c>
      <c r="S21" s="39">
        <v>1</v>
      </c>
      <c r="T21" s="39">
        <f t="shared" si="1"/>
        <v>25</v>
      </c>
      <c r="U21" s="40">
        <f t="shared" si="2"/>
        <v>1.3611111111111112</v>
      </c>
      <c r="V21" s="22">
        <v>432</v>
      </c>
      <c r="W21" s="22" t="s">
        <v>76</v>
      </c>
      <c r="X21" s="22" t="s">
        <v>84</v>
      </c>
      <c r="Y21" s="58">
        <v>1537</v>
      </c>
      <c r="Z21" s="41"/>
      <c r="AA21" s="1" t="s">
        <v>78</v>
      </c>
      <c r="AB21" s="28" t="s">
        <v>174</v>
      </c>
    </row>
    <row r="22" spans="1:28" x14ac:dyDescent="0.3">
      <c r="A22" s="1" t="s">
        <v>69</v>
      </c>
      <c r="B22" s="1" t="s">
        <v>46</v>
      </c>
      <c r="C22" s="27" t="s">
        <v>52</v>
      </c>
      <c r="D22" s="38">
        <v>10</v>
      </c>
      <c r="E22" s="27">
        <v>13</v>
      </c>
      <c r="F22" s="27">
        <v>0</v>
      </c>
      <c r="G22" s="27">
        <v>0</v>
      </c>
      <c r="H22" s="27"/>
      <c r="I22" s="27"/>
      <c r="J22" s="27">
        <v>2</v>
      </c>
      <c r="K22" s="27">
        <v>4</v>
      </c>
      <c r="L22" s="27">
        <v>1</v>
      </c>
      <c r="M22" s="27">
        <v>3</v>
      </c>
      <c r="N22" s="27">
        <f t="shared" si="0"/>
        <v>4</v>
      </c>
      <c r="O22" s="39">
        <v>0</v>
      </c>
      <c r="P22" s="39">
        <v>0</v>
      </c>
      <c r="Q22" s="39">
        <v>0</v>
      </c>
      <c r="R22" s="39">
        <v>1</v>
      </c>
      <c r="S22" s="39">
        <v>0</v>
      </c>
      <c r="T22" s="39">
        <f t="shared" si="1"/>
        <v>2</v>
      </c>
      <c r="U22" s="40">
        <f t="shared" si="2"/>
        <v>0.38461538461538464</v>
      </c>
      <c r="V22" s="22">
        <v>432</v>
      </c>
      <c r="W22" s="22" t="s">
        <v>76</v>
      </c>
      <c r="X22" s="22" t="s">
        <v>84</v>
      </c>
      <c r="Y22" s="58">
        <v>1537</v>
      </c>
      <c r="Z22" s="41"/>
      <c r="AA22" s="1" t="s">
        <v>78</v>
      </c>
      <c r="AB22" s="28" t="s">
        <v>174</v>
      </c>
    </row>
    <row r="23" spans="1:28" x14ac:dyDescent="0.3">
      <c r="A23" s="43" t="s">
        <v>69</v>
      </c>
      <c r="B23" s="43" t="s">
        <v>46</v>
      </c>
      <c r="C23" s="44" t="s">
        <v>40</v>
      </c>
      <c r="D23" s="43"/>
      <c r="E23" s="44">
        <f t="shared" ref="E23:T23" si="3">SUM(E13:E22)</f>
        <v>240</v>
      </c>
      <c r="F23" s="44">
        <f t="shared" si="3"/>
        <v>31</v>
      </c>
      <c r="G23" s="44">
        <f t="shared" si="3"/>
        <v>75</v>
      </c>
      <c r="H23" s="44">
        <f t="shared" si="3"/>
        <v>0</v>
      </c>
      <c r="I23" s="44">
        <f t="shared" si="3"/>
        <v>0</v>
      </c>
      <c r="J23" s="44">
        <f t="shared" si="3"/>
        <v>34</v>
      </c>
      <c r="K23" s="44">
        <f t="shared" si="3"/>
        <v>44</v>
      </c>
      <c r="L23" s="44">
        <f t="shared" si="3"/>
        <v>21</v>
      </c>
      <c r="M23" s="44">
        <f t="shared" si="3"/>
        <v>41</v>
      </c>
      <c r="N23" s="44">
        <f t="shared" si="3"/>
        <v>62</v>
      </c>
      <c r="O23" s="44">
        <f t="shared" si="3"/>
        <v>18</v>
      </c>
      <c r="P23" s="44">
        <f t="shared" si="3"/>
        <v>30</v>
      </c>
      <c r="Q23" s="44">
        <f t="shared" si="3"/>
        <v>12</v>
      </c>
      <c r="R23" s="44">
        <f t="shared" si="3"/>
        <v>32</v>
      </c>
      <c r="S23" s="44">
        <f t="shared" si="3"/>
        <v>3</v>
      </c>
      <c r="T23" s="44">
        <f t="shared" si="3"/>
        <v>96</v>
      </c>
      <c r="U23" s="45">
        <f>((T23+Q23+N23-R23)+(O23*2))/E23</f>
        <v>0.72499999999999998</v>
      </c>
      <c r="V23" s="46">
        <v>432</v>
      </c>
      <c r="W23" s="46" t="s">
        <v>76</v>
      </c>
      <c r="X23" s="46" t="s">
        <v>84</v>
      </c>
      <c r="Y23" s="59">
        <v>1537</v>
      </c>
      <c r="Z23" s="47"/>
      <c r="AA23" s="43" t="s">
        <v>78</v>
      </c>
      <c r="AB23" s="68" t="s">
        <v>174</v>
      </c>
    </row>
    <row r="24" spans="1:28" x14ac:dyDescent="0.3">
      <c r="A24" s="1"/>
      <c r="B24" s="1"/>
      <c r="C24" s="1"/>
      <c r="D24" s="1"/>
      <c r="F24" s="48" t="s">
        <v>41</v>
      </c>
      <c r="G24" s="49">
        <f>F23/G23</f>
        <v>0.41333333333333333</v>
      </c>
      <c r="H24" s="27"/>
      <c r="I24" s="1"/>
      <c r="J24" s="48" t="s">
        <v>42</v>
      </c>
      <c r="K24" s="50">
        <f>J23/K23</f>
        <v>0.77272727272727271</v>
      </c>
      <c r="L24" s="1"/>
      <c r="M24" s="39" t="s">
        <v>43</v>
      </c>
      <c r="N24" s="51">
        <v>1</v>
      </c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5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70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17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69</v>
      </c>
      <c r="C35" s="27" t="s">
        <v>177</v>
      </c>
      <c r="D35" s="38">
        <v>32</v>
      </c>
      <c r="E35" s="27">
        <v>39</v>
      </c>
      <c r="F35" s="27">
        <v>12</v>
      </c>
      <c r="G35" s="27">
        <v>24</v>
      </c>
      <c r="H35" s="27"/>
      <c r="I35" s="27"/>
      <c r="J35" s="27">
        <v>9</v>
      </c>
      <c r="K35" s="27">
        <v>11</v>
      </c>
      <c r="L35" s="27">
        <v>1</v>
      </c>
      <c r="M35" s="27">
        <v>4</v>
      </c>
      <c r="N35" s="27">
        <f>SUM(L35:M35)</f>
        <v>5</v>
      </c>
      <c r="O35" s="27">
        <v>1</v>
      </c>
      <c r="P35" s="39">
        <v>2</v>
      </c>
      <c r="Q35" s="27">
        <v>3</v>
      </c>
      <c r="R35" s="27">
        <v>3</v>
      </c>
      <c r="S35" s="27">
        <v>0</v>
      </c>
      <c r="T35" s="27">
        <f>+(F35*2)+J35</f>
        <v>33</v>
      </c>
      <c r="U35" s="40">
        <f>IFERROR(((T35+Q35+N35-R35)+(O35*2))/E35,"")</f>
        <v>1.0256410256410255</v>
      </c>
      <c r="V35" s="22">
        <v>432</v>
      </c>
      <c r="W35" s="22" t="s">
        <v>83</v>
      </c>
      <c r="X35" s="22" t="s">
        <v>77</v>
      </c>
      <c r="Y35" s="58">
        <v>1537</v>
      </c>
      <c r="Z35" s="41"/>
      <c r="AA35" s="1" t="s">
        <v>175</v>
      </c>
      <c r="AB35" s="28" t="s">
        <v>176</v>
      </c>
    </row>
    <row r="36" spans="1:28" x14ac:dyDescent="0.3">
      <c r="A36" s="1" t="s">
        <v>46</v>
      </c>
      <c r="B36" s="1" t="s">
        <v>69</v>
      </c>
      <c r="C36" s="27" t="s">
        <v>178</v>
      </c>
      <c r="D36" s="38">
        <v>50</v>
      </c>
      <c r="E36" s="27">
        <v>31</v>
      </c>
      <c r="F36" s="27">
        <v>4</v>
      </c>
      <c r="G36" s="27">
        <v>10</v>
      </c>
      <c r="H36" s="27"/>
      <c r="I36" s="27"/>
      <c r="J36" s="27">
        <v>6</v>
      </c>
      <c r="K36" s="27">
        <v>6</v>
      </c>
      <c r="L36" s="27">
        <v>6</v>
      </c>
      <c r="M36" s="27">
        <v>3</v>
      </c>
      <c r="N36" s="27">
        <f t="shared" ref="N36:N41" si="4">SUM(L36:M36)</f>
        <v>9</v>
      </c>
      <c r="O36" s="39">
        <v>0</v>
      </c>
      <c r="P36" s="39">
        <v>5</v>
      </c>
      <c r="Q36" s="39">
        <v>2</v>
      </c>
      <c r="R36" s="39">
        <v>4</v>
      </c>
      <c r="S36" s="39">
        <v>1</v>
      </c>
      <c r="T36" s="27">
        <f t="shared" ref="T36:T45" si="5">+(F36*2)+J36</f>
        <v>14</v>
      </c>
      <c r="U36" s="40">
        <f t="shared" ref="U36:U45" si="6">IFERROR(((T36+Q36+N36-R36)+(O36*2))/E36,"")</f>
        <v>0.67741935483870963</v>
      </c>
      <c r="V36" s="22">
        <v>432</v>
      </c>
      <c r="W36" s="22" t="s">
        <v>83</v>
      </c>
      <c r="X36" s="22" t="s">
        <v>77</v>
      </c>
      <c r="Y36" s="58">
        <v>1537</v>
      </c>
      <c r="Z36" s="41"/>
      <c r="AA36" s="1" t="s">
        <v>175</v>
      </c>
      <c r="AB36" s="28" t="s">
        <v>176</v>
      </c>
    </row>
    <row r="37" spans="1:28" x14ac:dyDescent="0.3">
      <c r="A37" s="1" t="s">
        <v>46</v>
      </c>
      <c r="B37" s="1" t="s">
        <v>69</v>
      </c>
      <c r="C37" s="27" t="s">
        <v>184</v>
      </c>
      <c r="D37" s="38">
        <v>32</v>
      </c>
      <c r="E37" s="27">
        <v>1</v>
      </c>
      <c r="F37" s="27">
        <v>0</v>
      </c>
      <c r="G37" s="27">
        <v>0</v>
      </c>
      <c r="H37" s="27"/>
      <c r="I37" s="27"/>
      <c r="J37" s="27">
        <v>0</v>
      </c>
      <c r="K37" s="27">
        <v>0</v>
      </c>
      <c r="L37" s="27">
        <v>0</v>
      </c>
      <c r="M37" s="27">
        <v>0</v>
      </c>
      <c r="N37" s="27">
        <f t="shared" si="4"/>
        <v>0</v>
      </c>
      <c r="O37" s="39">
        <v>0</v>
      </c>
      <c r="P37" s="39">
        <v>0</v>
      </c>
      <c r="Q37" s="39">
        <v>0</v>
      </c>
      <c r="R37" s="39">
        <v>1</v>
      </c>
      <c r="S37" s="39">
        <v>0</v>
      </c>
      <c r="T37" s="27">
        <f t="shared" si="5"/>
        <v>0</v>
      </c>
      <c r="U37" s="92">
        <f t="shared" si="6"/>
        <v>-1</v>
      </c>
      <c r="V37" s="22">
        <v>432</v>
      </c>
      <c r="W37" s="22" t="s">
        <v>83</v>
      </c>
      <c r="X37" s="22" t="s">
        <v>77</v>
      </c>
      <c r="Y37" s="58">
        <v>1537</v>
      </c>
      <c r="Z37" s="41"/>
      <c r="AA37" s="1" t="s">
        <v>175</v>
      </c>
      <c r="AB37" s="28" t="s">
        <v>176</v>
      </c>
    </row>
    <row r="38" spans="1:28" x14ac:dyDescent="0.3">
      <c r="A38" s="1" t="s">
        <v>46</v>
      </c>
      <c r="B38" s="1" t="s">
        <v>69</v>
      </c>
      <c r="C38" s="27" t="s">
        <v>179</v>
      </c>
      <c r="D38" s="38">
        <v>43</v>
      </c>
      <c r="E38" s="27">
        <v>34</v>
      </c>
      <c r="F38" s="27">
        <v>4</v>
      </c>
      <c r="G38" s="27">
        <v>15</v>
      </c>
      <c r="H38" s="27"/>
      <c r="I38" s="27"/>
      <c r="J38" s="27">
        <v>0</v>
      </c>
      <c r="K38" s="27">
        <v>0</v>
      </c>
      <c r="L38" s="27">
        <v>4</v>
      </c>
      <c r="M38" s="27">
        <v>6</v>
      </c>
      <c r="N38" s="27">
        <f t="shared" si="4"/>
        <v>10</v>
      </c>
      <c r="O38" s="39">
        <v>0</v>
      </c>
      <c r="P38" s="39">
        <v>4</v>
      </c>
      <c r="Q38" s="39">
        <v>1</v>
      </c>
      <c r="R38" s="39">
        <v>1</v>
      </c>
      <c r="S38" s="39">
        <v>0</v>
      </c>
      <c r="T38" s="27">
        <f t="shared" si="5"/>
        <v>8</v>
      </c>
      <c r="U38" s="40">
        <f t="shared" si="6"/>
        <v>0.52941176470588236</v>
      </c>
      <c r="V38" s="22">
        <v>432</v>
      </c>
      <c r="W38" s="22" t="s">
        <v>83</v>
      </c>
      <c r="X38" s="22" t="s">
        <v>77</v>
      </c>
      <c r="Y38" s="58">
        <v>1537</v>
      </c>
      <c r="Z38" s="41"/>
      <c r="AA38" s="1" t="s">
        <v>175</v>
      </c>
      <c r="AB38" s="28" t="s">
        <v>176</v>
      </c>
    </row>
    <row r="39" spans="1:28" x14ac:dyDescent="0.3">
      <c r="A39" s="1" t="s">
        <v>46</v>
      </c>
      <c r="B39" s="1" t="s">
        <v>69</v>
      </c>
      <c r="C39" s="27" t="s">
        <v>180</v>
      </c>
      <c r="D39" s="38">
        <v>10</v>
      </c>
      <c r="E39" s="27">
        <v>20</v>
      </c>
      <c r="F39" s="27">
        <v>3</v>
      </c>
      <c r="G39" s="27">
        <v>8</v>
      </c>
      <c r="H39" s="27"/>
      <c r="I39" s="27"/>
      <c r="J39" s="27">
        <v>1</v>
      </c>
      <c r="K39" s="27">
        <v>2</v>
      </c>
      <c r="L39" s="27">
        <v>0</v>
      </c>
      <c r="M39" s="27">
        <v>0</v>
      </c>
      <c r="N39" s="27">
        <f t="shared" si="4"/>
        <v>0</v>
      </c>
      <c r="O39" s="39">
        <v>3</v>
      </c>
      <c r="P39" s="39">
        <v>5</v>
      </c>
      <c r="Q39" s="39">
        <v>1</v>
      </c>
      <c r="R39" s="39">
        <v>1</v>
      </c>
      <c r="S39" s="39">
        <v>0</v>
      </c>
      <c r="T39" s="27">
        <f t="shared" si="5"/>
        <v>7</v>
      </c>
      <c r="U39" s="40">
        <f t="shared" si="6"/>
        <v>0.65</v>
      </c>
      <c r="V39" s="22">
        <v>432</v>
      </c>
      <c r="W39" s="22" t="s">
        <v>83</v>
      </c>
      <c r="X39" s="22" t="s">
        <v>77</v>
      </c>
      <c r="Y39" s="58">
        <v>1537</v>
      </c>
      <c r="Z39" s="41"/>
      <c r="AA39" s="1" t="s">
        <v>175</v>
      </c>
      <c r="AB39" s="28" t="s">
        <v>176</v>
      </c>
    </row>
    <row r="40" spans="1:28" x14ac:dyDescent="0.3">
      <c r="A40" s="1" t="s">
        <v>46</v>
      </c>
      <c r="B40" s="1" t="s">
        <v>69</v>
      </c>
      <c r="C40" s="27" t="s">
        <v>181</v>
      </c>
      <c r="D40" s="38">
        <v>33</v>
      </c>
      <c r="E40" s="27">
        <v>15</v>
      </c>
      <c r="F40" s="27">
        <v>1</v>
      </c>
      <c r="G40" s="27">
        <v>4</v>
      </c>
      <c r="H40" s="27"/>
      <c r="I40" s="27"/>
      <c r="J40" s="27">
        <v>1</v>
      </c>
      <c r="K40" s="27">
        <v>2</v>
      </c>
      <c r="L40" s="27">
        <v>0</v>
      </c>
      <c r="M40" s="27">
        <v>2</v>
      </c>
      <c r="N40" s="27">
        <f t="shared" si="4"/>
        <v>2</v>
      </c>
      <c r="O40" s="39">
        <v>3</v>
      </c>
      <c r="P40" s="39">
        <v>3</v>
      </c>
      <c r="Q40" s="39">
        <v>0</v>
      </c>
      <c r="R40" s="39">
        <v>3</v>
      </c>
      <c r="S40" s="39">
        <v>0</v>
      </c>
      <c r="T40" s="27">
        <f t="shared" si="5"/>
        <v>3</v>
      </c>
      <c r="U40" s="40">
        <f t="shared" si="6"/>
        <v>0.53333333333333333</v>
      </c>
      <c r="V40" s="22">
        <v>432</v>
      </c>
      <c r="W40" s="22" t="s">
        <v>83</v>
      </c>
      <c r="X40" s="22" t="s">
        <v>77</v>
      </c>
      <c r="Y40" s="58">
        <v>1537</v>
      </c>
      <c r="Z40" s="41"/>
      <c r="AA40" s="1" t="s">
        <v>175</v>
      </c>
      <c r="AB40" s="28" t="s">
        <v>176</v>
      </c>
    </row>
    <row r="41" spans="1:28" x14ac:dyDescent="0.3">
      <c r="A41" s="1" t="s">
        <v>46</v>
      </c>
      <c r="B41" s="1" t="s">
        <v>69</v>
      </c>
      <c r="C41" s="27" t="s">
        <v>185</v>
      </c>
      <c r="D41" s="38">
        <v>51</v>
      </c>
      <c r="E41" s="27">
        <v>22</v>
      </c>
      <c r="F41" s="27">
        <v>3</v>
      </c>
      <c r="G41" s="27">
        <v>7</v>
      </c>
      <c r="H41" s="27"/>
      <c r="I41" s="27"/>
      <c r="J41" s="27">
        <v>0</v>
      </c>
      <c r="K41" s="27">
        <v>2</v>
      </c>
      <c r="L41" s="27">
        <v>1</v>
      </c>
      <c r="M41" s="27">
        <v>4</v>
      </c>
      <c r="N41" s="27">
        <f t="shared" si="4"/>
        <v>5</v>
      </c>
      <c r="O41" s="39">
        <v>1</v>
      </c>
      <c r="P41" s="39">
        <v>2</v>
      </c>
      <c r="Q41" s="39">
        <v>3</v>
      </c>
      <c r="R41" s="39">
        <v>2</v>
      </c>
      <c r="S41" s="39">
        <v>1</v>
      </c>
      <c r="T41" s="27">
        <f t="shared" si="5"/>
        <v>6</v>
      </c>
      <c r="U41" s="40">
        <f t="shared" si="6"/>
        <v>0.63636363636363635</v>
      </c>
      <c r="V41" s="22">
        <v>432</v>
      </c>
      <c r="W41" s="22" t="s">
        <v>83</v>
      </c>
      <c r="X41" s="22" t="s">
        <v>77</v>
      </c>
      <c r="Y41" s="58">
        <v>1537</v>
      </c>
      <c r="Z41" s="41"/>
      <c r="AA41" s="1" t="s">
        <v>175</v>
      </c>
      <c r="AB41" s="28" t="s">
        <v>176</v>
      </c>
    </row>
    <row r="42" spans="1:28" x14ac:dyDescent="0.3">
      <c r="A42" s="1" t="s">
        <v>46</v>
      </c>
      <c r="B42" s="1" t="s">
        <v>69</v>
      </c>
      <c r="C42" s="27" t="s">
        <v>186</v>
      </c>
      <c r="D42" s="38">
        <v>11</v>
      </c>
      <c r="E42" s="27">
        <v>23</v>
      </c>
      <c r="F42" s="27">
        <v>2</v>
      </c>
      <c r="G42" s="27">
        <v>9</v>
      </c>
      <c r="H42" s="27"/>
      <c r="I42" s="27"/>
      <c r="J42" s="27">
        <v>3</v>
      </c>
      <c r="K42" s="27">
        <v>4</v>
      </c>
      <c r="L42" s="27">
        <v>3</v>
      </c>
      <c r="M42" s="27">
        <v>2</v>
      </c>
      <c r="N42" s="27">
        <f>SUM(L42:M42)</f>
        <v>5</v>
      </c>
      <c r="O42" s="39">
        <v>3</v>
      </c>
      <c r="P42" s="39">
        <v>1</v>
      </c>
      <c r="Q42" s="39">
        <v>3</v>
      </c>
      <c r="R42" s="39">
        <v>2</v>
      </c>
      <c r="S42" s="39">
        <v>1</v>
      </c>
      <c r="T42" s="27">
        <f t="shared" si="5"/>
        <v>7</v>
      </c>
      <c r="U42" s="40">
        <f t="shared" si="6"/>
        <v>0.82608695652173914</v>
      </c>
      <c r="V42" s="22">
        <v>432</v>
      </c>
      <c r="W42" s="22" t="s">
        <v>83</v>
      </c>
      <c r="X42" s="22" t="s">
        <v>77</v>
      </c>
      <c r="Y42" s="58">
        <v>1537</v>
      </c>
      <c r="Z42" s="41"/>
      <c r="AA42" s="1" t="s">
        <v>175</v>
      </c>
      <c r="AB42" s="28" t="s">
        <v>176</v>
      </c>
    </row>
    <row r="43" spans="1:28" x14ac:dyDescent="0.3">
      <c r="A43" s="1" t="s">
        <v>46</v>
      </c>
      <c r="B43" s="1" t="s">
        <v>69</v>
      </c>
      <c r="C43" s="27" t="s">
        <v>182</v>
      </c>
      <c r="D43" s="38">
        <v>24</v>
      </c>
      <c r="E43" s="27">
        <v>26</v>
      </c>
      <c r="F43" s="27">
        <v>1</v>
      </c>
      <c r="G43" s="27">
        <v>6</v>
      </c>
      <c r="H43" s="27"/>
      <c r="I43" s="27"/>
      <c r="J43" s="27">
        <v>4</v>
      </c>
      <c r="K43" s="27">
        <v>4</v>
      </c>
      <c r="L43" s="27">
        <v>1</v>
      </c>
      <c r="M43" s="27">
        <v>1</v>
      </c>
      <c r="N43" s="27">
        <f>SUM(L43:M43)</f>
        <v>2</v>
      </c>
      <c r="O43" s="39">
        <v>0</v>
      </c>
      <c r="P43" s="39">
        <v>4</v>
      </c>
      <c r="Q43" s="39">
        <v>1</v>
      </c>
      <c r="R43" s="39">
        <v>0</v>
      </c>
      <c r="S43" s="39">
        <v>0</v>
      </c>
      <c r="T43" s="27">
        <f t="shared" si="5"/>
        <v>6</v>
      </c>
      <c r="U43" s="40">
        <f t="shared" si="6"/>
        <v>0.34615384615384615</v>
      </c>
      <c r="V43" s="22">
        <v>432</v>
      </c>
      <c r="W43" s="22" t="s">
        <v>83</v>
      </c>
      <c r="X43" s="22" t="s">
        <v>77</v>
      </c>
      <c r="Y43" s="58">
        <v>1537</v>
      </c>
      <c r="Z43" s="41"/>
      <c r="AA43" s="1" t="s">
        <v>175</v>
      </c>
      <c r="AB43" s="28" t="s">
        <v>176</v>
      </c>
    </row>
    <row r="44" spans="1:28" x14ac:dyDescent="0.3">
      <c r="A44" s="1" t="s">
        <v>46</v>
      </c>
      <c r="B44" s="1" t="s">
        <v>69</v>
      </c>
      <c r="C44" s="27" t="s">
        <v>324</v>
      </c>
      <c r="D44" s="38">
        <v>22</v>
      </c>
      <c r="E44" s="27">
        <v>4</v>
      </c>
      <c r="F44" s="27">
        <v>0</v>
      </c>
      <c r="G44" s="27">
        <v>0</v>
      </c>
      <c r="H44" s="27"/>
      <c r="I44" s="27"/>
      <c r="J44" s="27">
        <v>0</v>
      </c>
      <c r="K44" s="27">
        <v>0</v>
      </c>
      <c r="L44" s="27">
        <v>0</v>
      </c>
      <c r="M44" s="27">
        <v>1</v>
      </c>
      <c r="N44" s="27">
        <f>SUM(L44:M44)</f>
        <v>1</v>
      </c>
      <c r="O44" s="39">
        <v>1</v>
      </c>
      <c r="P44" s="39">
        <v>0</v>
      </c>
      <c r="Q44" s="39">
        <v>1</v>
      </c>
      <c r="R44" s="39">
        <v>0</v>
      </c>
      <c r="S44" s="39">
        <v>0</v>
      </c>
      <c r="T44" s="27">
        <f t="shared" si="5"/>
        <v>0</v>
      </c>
      <c r="U44" s="40">
        <f t="shared" si="6"/>
        <v>1</v>
      </c>
      <c r="V44" s="22">
        <v>432</v>
      </c>
      <c r="W44" s="22" t="s">
        <v>83</v>
      </c>
      <c r="X44" s="22" t="s">
        <v>77</v>
      </c>
      <c r="Y44" s="58">
        <v>1537</v>
      </c>
      <c r="Z44" s="41"/>
      <c r="AA44" s="1" t="s">
        <v>175</v>
      </c>
      <c r="AB44" s="28" t="s">
        <v>176</v>
      </c>
    </row>
    <row r="45" spans="1:28" x14ac:dyDescent="0.3">
      <c r="A45" s="1" t="s">
        <v>46</v>
      </c>
      <c r="B45" s="1" t="s">
        <v>69</v>
      </c>
      <c r="C45" s="27" t="s">
        <v>183</v>
      </c>
      <c r="D45" s="38">
        <v>1</v>
      </c>
      <c r="E45" s="27">
        <v>25</v>
      </c>
      <c r="F45" s="27">
        <v>2</v>
      </c>
      <c r="G45" s="27">
        <v>3</v>
      </c>
      <c r="H45" s="27"/>
      <c r="I45" s="27"/>
      <c r="J45" s="27">
        <v>4</v>
      </c>
      <c r="K45" s="27">
        <v>4</v>
      </c>
      <c r="L45" s="27">
        <v>1</v>
      </c>
      <c r="M45" s="27">
        <v>3</v>
      </c>
      <c r="N45" s="27">
        <f>SUM(L45:M45)</f>
        <v>4</v>
      </c>
      <c r="O45" s="39">
        <v>3</v>
      </c>
      <c r="P45" s="39">
        <v>3</v>
      </c>
      <c r="Q45" s="39">
        <v>2</v>
      </c>
      <c r="R45" s="39">
        <v>5</v>
      </c>
      <c r="S45" s="39">
        <v>0</v>
      </c>
      <c r="T45" s="27">
        <f t="shared" si="5"/>
        <v>8</v>
      </c>
      <c r="U45" s="40">
        <f t="shared" si="6"/>
        <v>0.6</v>
      </c>
      <c r="V45" s="22">
        <v>432</v>
      </c>
      <c r="W45" s="22" t="s">
        <v>83</v>
      </c>
      <c r="X45" s="22" t="s">
        <v>77</v>
      </c>
      <c r="Y45" s="58">
        <v>1537</v>
      </c>
      <c r="Z45" s="41"/>
      <c r="AA45" s="1" t="s">
        <v>175</v>
      </c>
      <c r="AB45" s="28" t="s">
        <v>176</v>
      </c>
    </row>
    <row r="46" spans="1:28" x14ac:dyDescent="0.3">
      <c r="A46" s="43" t="s">
        <v>46</v>
      </c>
      <c r="B46" s="43" t="s">
        <v>69</v>
      </c>
      <c r="C46" s="44" t="s">
        <v>40</v>
      </c>
      <c r="D46" s="43"/>
      <c r="E46" s="44">
        <f t="shared" ref="E46:T46" si="7">SUM(E35:E45)</f>
        <v>240</v>
      </c>
      <c r="F46" s="44">
        <f t="shared" si="7"/>
        <v>32</v>
      </c>
      <c r="G46" s="44">
        <f t="shared" si="7"/>
        <v>86</v>
      </c>
      <c r="H46" s="44">
        <f t="shared" si="7"/>
        <v>0</v>
      </c>
      <c r="I46" s="44">
        <f t="shared" si="7"/>
        <v>0</v>
      </c>
      <c r="J46" s="44">
        <f t="shared" si="7"/>
        <v>28</v>
      </c>
      <c r="K46" s="44">
        <f t="shared" si="7"/>
        <v>35</v>
      </c>
      <c r="L46" s="44">
        <f t="shared" si="7"/>
        <v>17</v>
      </c>
      <c r="M46" s="44">
        <f t="shared" si="7"/>
        <v>26</v>
      </c>
      <c r="N46" s="44">
        <f t="shared" si="7"/>
        <v>43</v>
      </c>
      <c r="O46" s="44">
        <f t="shared" si="7"/>
        <v>15</v>
      </c>
      <c r="P46" s="44">
        <f t="shared" si="7"/>
        <v>29</v>
      </c>
      <c r="Q46" s="44">
        <f t="shared" si="7"/>
        <v>17</v>
      </c>
      <c r="R46" s="44">
        <f t="shared" si="7"/>
        <v>22</v>
      </c>
      <c r="S46" s="44">
        <f t="shared" si="7"/>
        <v>3</v>
      </c>
      <c r="T46" s="44">
        <f t="shared" si="7"/>
        <v>92</v>
      </c>
      <c r="U46" s="45">
        <f>((T46+Q46+N46-R46)+(O46*2))/E46</f>
        <v>0.66666666666666663</v>
      </c>
      <c r="V46" s="46">
        <v>432</v>
      </c>
      <c r="W46" s="46" t="s">
        <v>83</v>
      </c>
      <c r="X46" s="46" t="s">
        <v>77</v>
      </c>
      <c r="Y46" s="59">
        <v>1537</v>
      </c>
      <c r="Z46" s="47"/>
      <c r="AA46" s="43" t="s">
        <v>175</v>
      </c>
      <c r="AB46" s="68" t="s">
        <v>176</v>
      </c>
    </row>
    <row r="47" spans="1:28" x14ac:dyDescent="0.3">
      <c r="A47" s="1"/>
      <c r="B47" s="1"/>
      <c r="C47" s="1"/>
      <c r="D47" s="1"/>
      <c r="F47" s="48" t="s">
        <v>41</v>
      </c>
      <c r="G47" s="49">
        <f>F46/G46</f>
        <v>0.37209302325581395</v>
      </c>
      <c r="H47" s="27"/>
      <c r="I47" s="1"/>
      <c r="J47" s="48" t="s">
        <v>42</v>
      </c>
      <c r="K47" s="50">
        <f>J46/K46</f>
        <v>0.8</v>
      </c>
      <c r="L47" s="1"/>
      <c r="M47" s="39" t="s">
        <v>43</v>
      </c>
      <c r="N47" s="51">
        <v>2</v>
      </c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</sheetData>
  <sheetProtection sheet="1" objects="1" scenarios="1"/>
  <sortState xmlns:xlrd2="http://schemas.microsoft.com/office/spreadsheetml/2017/richdata2" ref="A13:AB22">
    <sortCondition ref="C13:C22"/>
  </sortState>
  <pageMargins left="0.25" right="0.25" top="0.75" bottom="0.75" header="0.3" footer="0.3"/>
  <pageSetup scale="64"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8A652-E03B-4901-9539-D258B9DA18FB}">
  <sheetPr>
    <tabColor rgb="FFFF0000"/>
    <pageSetUpPr fitToPage="1"/>
  </sheetPr>
  <dimension ref="A1:AB52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88671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373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29621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99</v>
      </c>
      <c r="D4" s="7" t="s">
        <v>5</v>
      </c>
      <c r="E4" s="8"/>
      <c r="F4" s="5"/>
      <c r="G4" s="1"/>
      <c r="J4" s="15" t="s">
        <v>267</v>
      </c>
      <c r="K4" s="16" t="s">
        <v>45</v>
      </c>
      <c r="L4" s="17"/>
      <c r="M4" s="18"/>
      <c r="N4" s="19">
        <v>28</v>
      </c>
      <c r="O4" s="19">
        <v>16</v>
      </c>
      <c r="P4" s="19">
        <v>20</v>
      </c>
      <c r="Q4" s="19">
        <v>22</v>
      </c>
      <c r="R4" s="20"/>
      <c r="S4" s="21">
        <f>SUM(N4:R4)</f>
        <v>86</v>
      </c>
      <c r="T4" s="22">
        <v>436</v>
      </c>
    </row>
    <row r="5" spans="1:28" x14ac:dyDescent="0.3">
      <c r="B5" s="1"/>
      <c r="C5" s="6" t="s">
        <v>100</v>
      </c>
      <c r="D5" s="7" t="s">
        <v>6</v>
      </c>
      <c r="E5" s="1"/>
      <c r="F5" s="1"/>
      <c r="G5" s="1"/>
      <c r="J5" s="15" t="s">
        <v>268</v>
      </c>
      <c r="K5" s="16" t="s">
        <v>64</v>
      </c>
      <c r="L5" s="17"/>
      <c r="M5" s="18"/>
      <c r="N5" s="19">
        <v>20</v>
      </c>
      <c r="O5" s="19">
        <v>16</v>
      </c>
      <c r="P5" s="19">
        <v>16</v>
      </c>
      <c r="Q5" s="19">
        <v>18</v>
      </c>
      <c r="R5" s="20"/>
      <c r="S5" s="21">
        <f>SUM(N5:R5)</f>
        <v>70</v>
      </c>
      <c r="T5" s="22">
        <v>436</v>
      </c>
      <c r="U5" s="1"/>
      <c r="V5" s="1"/>
      <c r="W5" s="1"/>
    </row>
    <row r="6" spans="1:28" x14ac:dyDescent="0.3">
      <c r="C6" s="62">
        <v>1209</v>
      </c>
      <c r="D6" s="7" t="s">
        <v>7</v>
      </c>
      <c r="F6" s="1" t="s">
        <v>382</v>
      </c>
      <c r="T6" s="1"/>
      <c r="U6" s="1"/>
      <c r="V6" s="1"/>
      <c r="W6" s="1"/>
    </row>
    <row r="7" spans="1:28" x14ac:dyDescent="0.3">
      <c r="B7" s="1"/>
      <c r="C7" s="24" t="s">
        <v>383</v>
      </c>
      <c r="D7" s="7" t="s">
        <v>8</v>
      </c>
      <c r="G7" s="1"/>
      <c r="S7" s="1"/>
      <c r="T7" s="25" t="s">
        <v>9</v>
      </c>
      <c r="U7" s="1"/>
      <c r="V7" s="26">
        <v>436</v>
      </c>
      <c r="W7" s="1"/>
    </row>
    <row r="8" spans="1:28" x14ac:dyDescent="0.3">
      <c r="B8" s="1"/>
      <c r="C8" s="24" t="s">
        <v>101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21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63</v>
      </c>
      <c r="B13" s="1" t="s">
        <v>46</v>
      </c>
      <c r="C13" s="27" t="s">
        <v>82</v>
      </c>
      <c r="D13" s="38">
        <v>52</v>
      </c>
      <c r="E13" s="84"/>
      <c r="F13" s="84"/>
      <c r="G13" s="84"/>
      <c r="H13" s="27"/>
      <c r="I13" s="27"/>
      <c r="J13" s="84"/>
      <c r="K13" s="84"/>
      <c r="L13" s="84"/>
      <c r="M13" s="84"/>
      <c r="N13" s="27">
        <f>SUM(L13:M13)</f>
        <v>0</v>
      </c>
      <c r="O13" s="84"/>
      <c r="P13" s="85"/>
      <c r="Q13" s="84"/>
      <c r="R13" s="84"/>
      <c r="S13" s="84"/>
      <c r="T13" s="27">
        <v>15</v>
      </c>
      <c r="U13" s="40" t="str">
        <f>IFERROR(((T13+Q13+N13-R13)+(O13*2))/E13,"")</f>
        <v/>
      </c>
      <c r="V13" s="22">
        <v>436</v>
      </c>
      <c r="W13" s="22" t="s">
        <v>83</v>
      </c>
      <c r="X13" s="22" t="s">
        <v>84</v>
      </c>
      <c r="Y13" s="58">
        <v>1209</v>
      </c>
      <c r="Z13" s="41"/>
      <c r="AA13" s="1" t="s">
        <v>78</v>
      </c>
      <c r="AB13" s="28" t="s">
        <v>269</v>
      </c>
    </row>
    <row r="14" spans="1:28" x14ac:dyDescent="0.3">
      <c r="A14" s="1" t="s">
        <v>63</v>
      </c>
      <c r="B14" s="1" t="s">
        <v>46</v>
      </c>
      <c r="C14" s="27" t="s">
        <v>56</v>
      </c>
      <c r="D14" s="38">
        <v>20</v>
      </c>
      <c r="E14" s="84"/>
      <c r="F14" s="84"/>
      <c r="G14" s="84"/>
      <c r="H14" s="27"/>
      <c r="I14" s="27"/>
      <c r="J14" s="84"/>
      <c r="K14" s="84"/>
      <c r="L14" s="84"/>
      <c r="M14" s="84"/>
      <c r="N14" s="27">
        <f t="shared" ref="N14:N19" si="0">SUM(L14:M14)</f>
        <v>0</v>
      </c>
      <c r="O14" s="85"/>
      <c r="P14" s="85"/>
      <c r="Q14" s="85"/>
      <c r="R14" s="85"/>
      <c r="S14" s="85"/>
      <c r="T14" s="27">
        <v>6</v>
      </c>
      <c r="U14" s="40" t="str">
        <f t="shared" ref="U14:U22" si="1">IFERROR(((T14+Q14+N14-R14)+(O14*2))/E14,"")</f>
        <v/>
      </c>
      <c r="V14" s="22">
        <v>436</v>
      </c>
      <c r="W14" s="22" t="s">
        <v>83</v>
      </c>
      <c r="X14" s="22" t="s">
        <v>84</v>
      </c>
      <c r="Y14" s="58">
        <v>1209</v>
      </c>
      <c r="Z14" s="41"/>
      <c r="AA14" s="1" t="s">
        <v>78</v>
      </c>
      <c r="AB14" s="28" t="s">
        <v>269</v>
      </c>
    </row>
    <row r="15" spans="1:28" x14ac:dyDescent="0.3">
      <c r="A15" s="1" t="s">
        <v>63</v>
      </c>
      <c r="B15" s="1" t="s">
        <v>46</v>
      </c>
      <c r="C15" s="27" t="s">
        <v>47</v>
      </c>
      <c r="D15" s="38">
        <v>7</v>
      </c>
      <c r="E15" s="84"/>
      <c r="F15" s="84"/>
      <c r="G15" s="84"/>
      <c r="H15" s="27"/>
      <c r="I15" s="27"/>
      <c r="J15" s="84"/>
      <c r="K15" s="84"/>
      <c r="L15" s="84"/>
      <c r="M15" s="84"/>
      <c r="N15" s="27">
        <f t="shared" si="0"/>
        <v>0</v>
      </c>
      <c r="O15" s="85"/>
      <c r="P15" s="85"/>
      <c r="Q15" s="85"/>
      <c r="R15" s="85"/>
      <c r="S15" s="85"/>
      <c r="T15" s="27">
        <v>8</v>
      </c>
      <c r="U15" s="40" t="str">
        <f t="shared" si="1"/>
        <v/>
      </c>
      <c r="V15" s="22">
        <v>436</v>
      </c>
      <c r="W15" s="22" t="s">
        <v>83</v>
      </c>
      <c r="X15" s="22" t="s">
        <v>84</v>
      </c>
      <c r="Y15" s="58">
        <v>1209</v>
      </c>
      <c r="Z15" s="41"/>
      <c r="AA15" s="1" t="s">
        <v>78</v>
      </c>
      <c r="AB15" s="28" t="s">
        <v>269</v>
      </c>
    </row>
    <row r="16" spans="1:28" x14ac:dyDescent="0.3">
      <c r="A16" s="1" t="s">
        <v>63</v>
      </c>
      <c r="B16" s="1" t="s">
        <v>46</v>
      </c>
      <c r="C16" s="27" t="s">
        <v>80</v>
      </c>
      <c r="D16" s="38">
        <v>22</v>
      </c>
      <c r="E16" s="84"/>
      <c r="F16" s="84"/>
      <c r="G16" s="84"/>
      <c r="H16" s="27"/>
      <c r="I16" s="27"/>
      <c r="J16" s="84"/>
      <c r="K16" s="84"/>
      <c r="L16" s="84"/>
      <c r="M16" s="84"/>
      <c r="N16" s="27">
        <f t="shared" si="0"/>
        <v>0</v>
      </c>
      <c r="O16" s="85"/>
      <c r="P16" s="85"/>
      <c r="Q16" s="85"/>
      <c r="R16" s="85"/>
      <c r="S16" s="85"/>
      <c r="T16" s="27">
        <v>2</v>
      </c>
      <c r="U16" s="40" t="str">
        <f t="shared" si="1"/>
        <v/>
      </c>
      <c r="V16" s="22">
        <v>436</v>
      </c>
      <c r="W16" s="22" t="s">
        <v>83</v>
      </c>
      <c r="X16" s="22" t="s">
        <v>84</v>
      </c>
      <c r="Y16" s="58">
        <v>1209</v>
      </c>
      <c r="Z16" s="41"/>
      <c r="AA16" s="1" t="s">
        <v>78</v>
      </c>
      <c r="AB16" s="28" t="s">
        <v>269</v>
      </c>
    </row>
    <row r="17" spans="1:28" x14ac:dyDescent="0.3">
      <c r="A17" s="1" t="s">
        <v>63</v>
      </c>
      <c r="B17" s="1" t="s">
        <v>46</v>
      </c>
      <c r="C17" s="27" t="s">
        <v>48</v>
      </c>
      <c r="D17" s="38">
        <v>50</v>
      </c>
      <c r="E17" s="84"/>
      <c r="F17" s="84"/>
      <c r="G17" s="84"/>
      <c r="H17" s="27"/>
      <c r="I17" s="27"/>
      <c r="J17" s="84"/>
      <c r="K17" s="84"/>
      <c r="L17" s="84"/>
      <c r="M17" s="39">
        <v>12</v>
      </c>
      <c r="N17" s="27">
        <f t="shared" si="0"/>
        <v>12</v>
      </c>
      <c r="O17" s="85"/>
      <c r="P17" s="85"/>
      <c r="Q17" s="85"/>
      <c r="R17" s="85"/>
      <c r="S17" s="85"/>
      <c r="T17" s="27">
        <v>19</v>
      </c>
      <c r="U17" s="40" t="str">
        <f t="shared" si="1"/>
        <v/>
      </c>
      <c r="V17" s="22">
        <v>436</v>
      </c>
      <c r="W17" s="22" t="s">
        <v>83</v>
      </c>
      <c r="X17" s="22" t="s">
        <v>84</v>
      </c>
      <c r="Y17" s="58">
        <v>1209</v>
      </c>
      <c r="Z17" s="41"/>
      <c r="AA17" s="1" t="s">
        <v>78</v>
      </c>
      <c r="AB17" s="28" t="s">
        <v>269</v>
      </c>
    </row>
    <row r="18" spans="1:28" x14ac:dyDescent="0.3">
      <c r="A18" s="1" t="s">
        <v>63</v>
      </c>
      <c r="B18" s="1" t="s">
        <v>46</v>
      </c>
      <c r="C18" s="27" t="s">
        <v>49</v>
      </c>
      <c r="D18" s="38">
        <v>1</v>
      </c>
      <c r="E18" s="84"/>
      <c r="F18" s="84"/>
      <c r="G18" s="84"/>
      <c r="H18" s="27"/>
      <c r="I18" s="27"/>
      <c r="J18" s="84"/>
      <c r="K18" s="84"/>
      <c r="L18" s="84"/>
      <c r="M18" s="84"/>
      <c r="N18" s="27">
        <f t="shared" si="0"/>
        <v>0</v>
      </c>
      <c r="O18" s="39">
        <v>6</v>
      </c>
      <c r="P18" s="85"/>
      <c r="Q18" s="85"/>
      <c r="R18" s="85"/>
      <c r="S18" s="85"/>
      <c r="T18" s="27">
        <v>7</v>
      </c>
      <c r="U18" s="40" t="str">
        <f t="shared" si="1"/>
        <v/>
      </c>
      <c r="V18" s="22">
        <v>436</v>
      </c>
      <c r="W18" s="22" t="s">
        <v>83</v>
      </c>
      <c r="X18" s="22" t="s">
        <v>84</v>
      </c>
      <c r="Y18" s="58">
        <v>1209</v>
      </c>
      <c r="Z18" s="41"/>
      <c r="AA18" s="1" t="s">
        <v>78</v>
      </c>
      <c r="AB18" s="28" t="s">
        <v>269</v>
      </c>
    </row>
    <row r="19" spans="1:28" x14ac:dyDescent="0.3">
      <c r="A19" s="1" t="s">
        <v>63</v>
      </c>
      <c r="B19" s="1" t="s">
        <v>46</v>
      </c>
      <c r="C19" s="27" t="s">
        <v>50</v>
      </c>
      <c r="D19" s="38">
        <v>12</v>
      </c>
      <c r="E19" s="84"/>
      <c r="F19" s="84"/>
      <c r="G19" s="84"/>
      <c r="H19" s="27"/>
      <c r="I19" s="27"/>
      <c r="J19" s="84"/>
      <c r="K19" s="84"/>
      <c r="L19" s="84"/>
      <c r="M19" s="84"/>
      <c r="N19" s="27">
        <f t="shared" si="0"/>
        <v>0</v>
      </c>
      <c r="O19" s="85"/>
      <c r="P19" s="85"/>
      <c r="Q19" s="85"/>
      <c r="R19" s="39">
        <v>4</v>
      </c>
      <c r="S19" s="90" t="s">
        <v>428</v>
      </c>
      <c r="T19" s="27">
        <v>16</v>
      </c>
      <c r="U19" s="40" t="str">
        <f t="shared" si="1"/>
        <v/>
      </c>
      <c r="V19" s="22">
        <v>436</v>
      </c>
      <c r="W19" s="22" t="s">
        <v>83</v>
      </c>
      <c r="X19" s="22" t="s">
        <v>84</v>
      </c>
      <c r="Y19" s="58">
        <v>1209</v>
      </c>
      <c r="Z19" s="41"/>
      <c r="AA19" s="1" t="s">
        <v>78</v>
      </c>
      <c r="AB19" s="28" t="s">
        <v>269</v>
      </c>
    </row>
    <row r="20" spans="1:28" x14ac:dyDescent="0.3">
      <c r="A20" s="1" t="s">
        <v>63</v>
      </c>
      <c r="B20" s="1" t="s">
        <v>46</v>
      </c>
      <c r="C20" s="27" t="s">
        <v>54</v>
      </c>
      <c r="D20" s="38">
        <v>11</v>
      </c>
      <c r="E20" s="84" t="s">
        <v>356</v>
      </c>
      <c r="F20" s="84"/>
      <c r="G20" s="84"/>
      <c r="H20" s="27"/>
      <c r="I20" s="27"/>
      <c r="J20" s="84"/>
      <c r="K20" s="84"/>
      <c r="L20" s="84"/>
      <c r="M20" s="84"/>
      <c r="N20" s="27"/>
      <c r="O20" s="85"/>
      <c r="P20" s="85"/>
      <c r="Q20" s="85"/>
      <c r="R20" s="39"/>
      <c r="S20" s="90"/>
      <c r="T20" s="27"/>
      <c r="U20" s="40"/>
      <c r="V20" s="22">
        <v>436</v>
      </c>
      <c r="W20" s="22" t="s">
        <v>83</v>
      </c>
      <c r="X20" s="22" t="s">
        <v>84</v>
      </c>
      <c r="Y20" s="58">
        <v>1209</v>
      </c>
      <c r="Z20" s="41"/>
      <c r="AA20" s="1" t="s">
        <v>78</v>
      </c>
      <c r="AB20" s="28" t="s">
        <v>269</v>
      </c>
    </row>
    <row r="21" spans="1:28" x14ac:dyDescent="0.3">
      <c r="A21" s="1" t="s">
        <v>63</v>
      </c>
      <c r="B21" s="1" t="s">
        <v>46</v>
      </c>
      <c r="C21" s="27" t="s">
        <v>51</v>
      </c>
      <c r="D21" s="38">
        <v>44</v>
      </c>
      <c r="E21" s="84"/>
      <c r="F21" s="84"/>
      <c r="G21" s="84"/>
      <c r="H21" s="27"/>
      <c r="I21" s="27"/>
      <c r="J21" s="84"/>
      <c r="K21" s="84"/>
      <c r="L21" s="84"/>
      <c r="M21" s="84"/>
      <c r="N21" s="27">
        <f>SUM(L21:M21)</f>
        <v>0</v>
      </c>
      <c r="O21" s="85"/>
      <c r="P21" s="85"/>
      <c r="Q21" s="85"/>
      <c r="R21" s="85"/>
      <c r="S21" s="85"/>
      <c r="T21" s="27">
        <v>10</v>
      </c>
      <c r="U21" s="40" t="str">
        <f t="shared" si="1"/>
        <v/>
      </c>
      <c r="V21" s="22">
        <v>436</v>
      </c>
      <c r="W21" s="22" t="s">
        <v>83</v>
      </c>
      <c r="X21" s="22" t="s">
        <v>84</v>
      </c>
      <c r="Y21" s="58">
        <v>1209</v>
      </c>
      <c r="Z21" s="41"/>
      <c r="AA21" s="1" t="s">
        <v>78</v>
      </c>
      <c r="AB21" s="28" t="s">
        <v>269</v>
      </c>
    </row>
    <row r="22" spans="1:28" x14ac:dyDescent="0.3">
      <c r="A22" s="1" t="s">
        <v>63</v>
      </c>
      <c r="B22" s="1" t="s">
        <v>46</v>
      </c>
      <c r="C22" s="27" t="s">
        <v>52</v>
      </c>
      <c r="D22" s="38">
        <v>10</v>
      </c>
      <c r="E22" s="84"/>
      <c r="F22" s="84"/>
      <c r="G22" s="84"/>
      <c r="H22" s="27"/>
      <c r="I22" s="27"/>
      <c r="J22" s="84"/>
      <c r="K22" s="84"/>
      <c r="L22" s="84"/>
      <c r="M22" s="84"/>
      <c r="N22" s="27">
        <f>SUM(L22:M22)</f>
        <v>0</v>
      </c>
      <c r="O22" s="85"/>
      <c r="P22" s="85"/>
      <c r="Q22" s="85"/>
      <c r="R22" s="85"/>
      <c r="S22" s="85"/>
      <c r="T22" s="27">
        <v>3</v>
      </c>
      <c r="U22" s="40" t="str">
        <f t="shared" si="1"/>
        <v/>
      </c>
      <c r="V22" s="22">
        <v>436</v>
      </c>
      <c r="W22" s="22" t="s">
        <v>83</v>
      </c>
      <c r="X22" s="22" t="s">
        <v>84</v>
      </c>
      <c r="Y22" s="58">
        <v>1209</v>
      </c>
      <c r="Z22" s="41"/>
      <c r="AA22" s="1" t="s">
        <v>78</v>
      </c>
      <c r="AB22" s="28" t="s">
        <v>269</v>
      </c>
    </row>
    <row r="23" spans="1:28" x14ac:dyDescent="0.3">
      <c r="A23" s="1" t="s">
        <v>63</v>
      </c>
      <c r="B23" s="1" t="s">
        <v>46</v>
      </c>
      <c r="C23" s="55" t="s">
        <v>39</v>
      </c>
      <c r="D23" s="1"/>
      <c r="E23" s="55">
        <v>240</v>
      </c>
      <c r="F23" s="55">
        <v>33</v>
      </c>
      <c r="G23" s="55">
        <v>73</v>
      </c>
      <c r="H23" s="55"/>
      <c r="I23" s="55"/>
      <c r="J23" s="55">
        <v>20</v>
      </c>
      <c r="K23" s="55">
        <v>34</v>
      </c>
      <c r="L23" s="55"/>
      <c r="M23" s="55"/>
      <c r="N23" s="55">
        <v>27</v>
      </c>
      <c r="O23" s="55"/>
      <c r="P23" s="55">
        <v>13</v>
      </c>
      <c r="Q23" s="42"/>
      <c r="R23" s="42"/>
      <c r="S23" s="42"/>
      <c r="T23" s="27"/>
      <c r="U23" s="40" t="str">
        <f t="shared" ref="U23" si="2">_xlfn.IFNA("",((T23+Q23+N23-R23)+(O23*2))/E23)</f>
        <v/>
      </c>
      <c r="V23" s="22">
        <v>436</v>
      </c>
      <c r="W23" s="22" t="s">
        <v>83</v>
      </c>
      <c r="X23" s="22" t="s">
        <v>84</v>
      </c>
      <c r="Y23" s="58">
        <v>1209</v>
      </c>
      <c r="Z23" s="41"/>
      <c r="AA23" s="1" t="s">
        <v>78</v>
      </c>
      <c r="AB23" s="28" t="s">
        <v>269</v>
      </c>
    </row>
    <row r="24" spans="1:28" x14ac:dyDescent="0.3">
      <c r="A24" s="43" t="s">
        <v>63</v>
      </c>
      <c r="B24" s="43" t="s">
        <v>46</v>
      </c>
      <c r="C24" s="44" t="s">
        <v>40</v>
      </c>
      <c r="D24" s="43"/>
      <c r="E24" s="44">
        <f t="shared" ref="E24:T24" si="3">SUM(E13:E23)</f>
        <v>240</v>
      </c>
      <c r="F24" s="44">
        <f t="shared" si="3"/>
        <v>33</v>
      </c>
      <c r="G24" s="44">
        <f t="shared" si="3"/>
        <v>73</v>
      </c>
      <c r="H24" s="44">
        <f t="shared" si="3"/>
        <v>0</v>
      </c>
      <c r="I24" s="44">
        <f t="shared" si="3"/>
        <v>0</v>
      </c>
      <c r="J24" s="44">
        <f t="shared" si="3"/>
        <v>20</v>
      </c>
      <c r="K24" s="44">
        <f t="shared" si="3"/>
        <v>34</v>
      </c>
      <c r="L24" s="44">
        <f t="shared" si="3"/>
        <v>0</v>
      </c>
      <c r="M24" s="44">
        <f t="shared" si="3"/>
        <v>12</v>
      </c>
      <c r="N24" s="44">
        <f t="shared" si="3"/>
        <v>39</v>
      </c>
      <c r="O24" s="44">
        <f t="shared" si="3"/>
        <v>6</v>
      </c>
      <c r="P24" s="44">
        <f t="shared" si="3"/>
        <v>13</v>
      </c>
      <c r="Q24" s="44">
        <f t="shared" si="3"/>
        <v>0</v>
      </c>
      <c r="R24" s="44">
        <f t="shared" si="3"/>
        <v>4</v>
      </c>
      <c r="S24" s="44">
        <f t="shared" si="3"/>
        <v>0</v>
      </c>
      <c r="T24" s="44">
        <f t="shared" si="3"/>
        <v>86</v>
      </c>
      <c r="U24" s="45">
        <f>((T24+Q24+N24-R24)+(O24*2))/E24</f>
        <v>0.5541666666666667</v>
      </c>
      <c r="V24" s="46">
        <v>436</v>
      </c>
      <c r="W24" s="46" t="s">
        <v>83</v>
      </c>
      <c r="X24" s="46" t="s">
        <v>84</v>
      </c>
      <c r="Y24" s="59">
        <v>1209</v>
      </c>
      <c r="Z24" s="47"/>
      <c r="AA24" s="43" t="s">
        <v>78</v>
      </c>
      <c r="AB24" s="68" t="s">
        <v>269</v>
      </c>
    </row>
    <row r="25" spans="1:28" x14ac:dyDescent="0.3">
      <c r="A25" s="1"/>
      <c r="B25" s="1"/>
      <c r="C25" s="1"/>
      <c r="D25" s="1"/>
      <c r="F25" s="48" t="s">
        <v>41</v>
      </c>
      <c r="G25" s="49">
        <f>F24/G24</f>
        <v>0.45205479452054792</v>
      </c>
      <c r="H25" s="27"/>
      <c r="I25" s="1"/>
      <c r="J25" s="48" t="s">
        <v>42</v>
      </c>
      <c r="K25" s="50">
        <f>J24/K24</f>
        <v>0.58823529411764708</v>
      </c>
      <c r="L25" s="1"/>
      <c r="M25" s="39" t="s">
        <v>43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B27" s="1"/>
      <c r="C27" s="1"/>
      <c r="D27" s="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1"/>
      <c r="Z27" s="41"/>
      <c r="AA27" s="1"/>
      <c r="AB27" s="1"/>
    </row>
    <row r="28" spans="1:28" x14ac:dyDescent="0.3">
      <c r="A28" s="1"/>
      <c r="B28" s="1"/>
      <c r="C28" s="1"/>
      <c r="D28" s="1"/>
      <c r="F28" s="48"/>
      <c r="G28" s="70"/>
      <c r="H28" s="27"/>
      <c r="I28" s="1"/>
      <c r="J28" s="48"/>
      <c r="K28" s="71"/>
      <c r="L28" s="1"/>
      <c r="M28" s="39"/>
      <c r="N28" s="72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5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18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63</v>
      </c>
      <c r="C35" s="27" t="s">
        <v>380</v>
      </c>
      <c r="D35" s="38">
        <v>45</v>
      </c>
      <c r="E35" s="84"/>
      <c r="F35" s="84"/>
      <c r="G35" s="84"/>
      <c r="H35" s="27"/>
      <c r="I35" s="27"/>
      <c r="J35" s="84"/>
      <c r="K35" s="84"/>
      <c r="L35" s="84"/>
      <c r="M35" s="84"/>
      <c r="N35" s="27">
        <f>SUM(L35:M35)</f>
        <v>0</v>
      </c>
      <c r="O35" s="84"/>
      <c r="P35" s="85"/>
      <c r="Q35" s="84"/>
      <c r="R35" s="27">
        <v>2</v>
      </c>
      <c r="S35" s="84" t="s">
        <v>428</v>
      </c>
      <c r="T35" s="27">
        <v>4</v>
      </c>
      <c r="U35" s="40" t="str">
        <f>IFERROR(((T35+Q35+N35-R35)+(O35*2))/E35,"")</f>
        <v/>
      </c>
      <c r="V35" s="22">
        <v>436</v>
      </c>
      <c r="W35" s="22" t="s">
        <v>76</v>
      </c>
      <c r="X35" s="22" t="s">
        <v>77</v>
      </c>
      <c r="Y35" s="58">
        <v>1209</v>
      </c>
      <c r="Z35" s="41"/>
      <c r="AA35" s="1" t="s">
        <v>158</v>
      </c>
      <c r="AB35" s="28" t="s">
        <v>270</v>
      </c>
    </row>
    <row r="36" spans="1:28" x14ac:dyDescent="0.3">
      <c r="A36" s="1" t="s">
        <v>46</v>
      </c>
      <c r="B36" s="1" t="s">
        <v>63</v>
      </c>
      <c r="C36" s="27" t="s">
        <v>157</v>
      </c>
      <c r="D36" s="38">
        <v>21</v>
      </c>
      <c r="E36" s="84"/>
      <c r="F36" s="84"/>
      <c r="G36" s="84"/>
      <c r="H36" s="27"/>
      <c r="I36" s="27"/>
      <c r="J36" s="84"/>
      <c r="K36" s="84"/>
      <c r="L36" s="84"/>
      <c r="M36" s="84"/>
      <c r="N36" s="27">
        <f t="shared" ref="N36:N41" si="4">SUM(L36:M36)</f>
        <v>0</v>
      </c>
      <c r="O36" s="85"/>
      <c r="P36" s="85"/>
      <c r="Q36" s="85"/>
      <c r="R36" s="85"/>
      <c r="S36" s="85"/>
      <c r="T36" s="39">
        <v>2</v>
      </c>
      <c r="U36" s="40" t="str">
        <f t="shared" ref="U36:U44" si="5">IFERROR(((T36+Q36+N36-R36)+(O36*2))/E36,"")</f>
        <v/>
      </c>
      <c r="V36" s="22">
        <v>436</v>
      </c>
      <c r="W36" s="22" t="s">
        <v>76</v>
      </c>
      <c r="X36" s="22" t="s">
        <v>77</v>
      </c>
      <c r="Y36" s="58">
        <v>1209</v>
      </c>
      <c r="Z36" s="41"/>
      <c r="AA36" s="1" t="s">
        <v>158</v>
      </c>
      <c r="AB36" s="28" t="s">
        <v>270</v>
      </c>
    </row>
    <row r="37" spans="1:28" x14ac:dyDescent="0.3">
      <c r="A37" s="1" t="s">
        <v>46</v>
      </c>
      <c r="B37" s="1" t="s">
        <v>63</v>
      </c>
      <c r="C37" s="27" t="s">
        <v>160</v>
      </c>
      <c r="D37" s="38">
        <v>24</v>
      </c>
      <c r="E37" s="84"/>
      <c r="F37" s="84"/>
      <c r="G37" s="84"/>
      <c r="H37" s="27"/>
      <c r="I37" s="27"/>
      <c r="J37" s="84"/>
      <c r="K37" s="84"/>
      <c r="L37" s="84"/>
      <c r="M37" s="84"/>
      <c r="N37" s="27">
        <f t="shared" si="4"/>
        <v>0</v>
      </c>
      <c r="O37" s="85"/>
      <c r="P37" s="85"/>
      <c r="Q37" s="85"/>
      <c r="R37" s="85"/>
      <c r="S37" s="85"/>
      <c r="T37" s="39">
        <v>12</v>
      </c>
      <c r="U37" s="40" t="str">
        <f t="shared" si="5"/>
        <v/>
      </c>
      <c r="V37" s="22">
        <v>436</v>
      </c>
      <c r="W37" s="22" t="s">
        <v>76</v>
      </c>
      <c r="X37" s="22" t="s">
        <v>77</v>
      </c>
      <c r="Y37" s="58">
        <v>1209</v>
      </c>
      <c r="Z37" s="41"/>
      <c r="AA37" s="1" t="s">
        <v>158</v>
      </c>
      <c r="AB37" s="28" t="s">
        <v>270</v>
      </c>
    </row>
    <row r="38" spans="1:28" x14ac:dyDescent="0.3">
      <c r="A38" s="1" t="s">
        <v>46</v>
      </c>
      <c r="B38" s="1" t="s">
        <v>63</v>
      </c>
      <c r="C38" s="27" t="s">
        <v>161</v>
      </c>
      <c r="D38" s="38">
        <v>32</v>
      </c>
      <c r="E38" s="84"/>
      <c r="F38" s="84"/>
      <c r="G38" s="84"/>
      <c r="H38" s="27"/>
      <c r="I38" s="27"/>
      <c r="J38" s="84"/>
      <c r="K38" s="84"/>
      <c r="L38" s="84"/>
      <c r="M38" s="84"/>
      <c r="N38" s="27">
        <f t="shared" si="4"/>
        <v>0</v>
      </c>
      <c r="O38" s="85"/>
      <c r="P38" s="85"/>
      <c r="Q38" s="85"/>
      <c r="R38" s="85"/>
      <c r="S38" s="85"/>
      <c r="T38" s="39">
        <f t="shared" ref="T38" si="6">(H38*3)+((F38-H38)*2)+J38</f>
        <v>0</v>
      </c>
      <c r="U38" s="40" t="str">
        <f t="shared" si="5"/>
        <v/>
      </c>
      <c r="V38" s="22">
        <v>436</v>
      </c>
      <c r="W38" s="22" t="s">
        <v>76</v>
      </c>
      <c r="X38" s="22" t="s">
        <v>77</v>
      </c>
      <c r="Y38" s="58">
        <v>1209</v>
      </c>
      <c r="Z38" s="41"/>
      <c r="AA38" s="1" t="s">
        <v>158</v>
      </c>
      <c r="AB38" s="28" t="s">
        <v>270</v>
      </c>
    </row>
    <row r="39" spans="1:28" x14ac:dyDescent="0.3">
      <c r="A39" s="1" t="s">
        <v>46</v>
      </c>
      <c r="B39" s="1" t="s">
        <v>63</v>
      </c>
      <c r="C39" s="27" t="s">
        <v>323</v>
      </c>
      <c r="D39" s="38">
        <v>25</v>
      </c>
      <c r="E39" s="84"/>
      <c r="F39" s="84"/>
      <c r="G39" s="84"/>
      <c r="H39" s="27"/>
      <c r="I39" s="27"/>
      <c r="J39" s="84"/>
      <c r="K39" s="84"/>
      <c r="L39" s="84"/>
      <c r="M39" s="84"/>
      <c r="N39" s="27">
        <f t="shared" si="4"/>
        <v>0</v>
      </c>
      <c r="O39" s="85"/>
      <c r="P39" s="55">
        <v>6</v>
      </c>
      <c r="Q39" s="85"/>
      <c r="R39" s="85"/>
      <c r="S39" s="85"/>
      <c r="T39" s="39">
        <v>2</v>
      </c>
      <c r="U39" s="40" t="str">
        <f t="shared" si="5"/>
        <v/>
      </c>
      <c r="V39" s="22">
        <v>436</v>
      </c>
      <c r="W39" s="22" t="s">
        <v>76</v>
      </c>
      <c r="X39" s="22" t="s">
        <v>77</v>
      </c>
      <c r="Y39" s="58">
        <v>1209</v>
      </c>
      <c r="Z39" s="41"/>
      <c r="AA39" s="1" t="s">
        <v>158</v>
      </c>
      <c r="AB39" s="28" t="s">
        <v>270</v>
      </c>
    </row>
    <row r="40" spans="1:28" x14ac:dyDescent="0.3">
      <c r="A40" s="1" t="s">
        <v>46</v>
      </c>
      <c r="B40" s="1" t="s">
        <v>63</v>
      </c>
      <c r="C40" s="27" t="s">
        <v>162</v>
      </c>
      <c r="D40" s="38">
        <v>44</v>
      </c>
      <c r="E40" s="84"/>
      <c r="F40" s="84"/>
      <c r="G40" s="84"/>
      <c r="H40" s="27"/>
      <c r="I40" s="27"/>
      <c r="J40" s="84"/>
      <c r="K40" s="84"/>
      <c r="L40" s="84"/>
      <c r="M40" s="84"/>
      <c r="N40" s="27">
        <f t="shared" si="4"/>
        <v>0</v>
      </c>
      <c r="O40" s="85"/>
      <c r="P40" s="85"/>
      <c r="Q40" s="85"/>
      <c r="R40" s="85"/>
      <c r="S40" s="85"/>
      <c r="T40" s="39">
        <v>8</v>
      </c>
      <c r="U40" s="40" t="str">
        <f t="shared" si="5"/>
        <v/>
      </c>
      <c r="V40" s="22">
        <v>436</v>
      </c>
      <c r="W40" s="22" t="s">
        <v>76</v>
      </c>
      <c r="X40" s="22" t="s">
        <v>77</v>
      </c>
      <c r="Y40" s="58">
        <v>1209</v>
      </c>
      <c r="Z40" s="41"/>
      <c r="AA40" s="1" t="s">
        <v>158</v>
      </c>
      <c r="AB40" s="28" t="s">
        <v>270</v>
      </c>
    </row>
    <row r="41" spans="1:28" x14ac:dyDescent="0.3">
      <c r="A41" s="1" t="s">
        <v>46</v>
      </c>
      <c r="B41" s="1" t="s">
        <v>63</v>
      </c>
      <c r="C41" s="27" t="s">
        <v>163</v>
      </c>
      <c r="D41" s="38">
        <v>15</v>
      </c>
      <c r="E41" s="84"/>
      <c r="F41" s="84"/>
      <c r="G41" s="84"/>
      <c r="H41" s="27"/>
      <c r="I41" s="27"/>
      <c r="J41" s="84"/>
      <c r="K41" s="84"/>
      <c r="L41" s="84"/>
      <c r="M41" s="84"/>
      <c r="N41" s="27">
        <f t="shared" si="4"/>
        <v>0</v>
      </c>
      <c r="O41" s="39">
        <v>5</v>
      </c>
      <c r="P41" s="85"/>
      <c r="Q41" s="85"/>
      <c r="R41" s="85"/>
      <c r="S41" s="85"/>
      <c r="T41" s="39">
        <v>21</v>
      </c>
      <c r="U41" s="40" t="str">
        <f t="shared" si="5"/>
        <v/>
      </c>
      <c r="V41" s="22">
        <v>436</v>
      </c>
      <c r="W41" s="22" t="s">
        <v>76</v>
      </c>
      <c r="X41" s="22" t="s">
        <v>77</v>
      </c>
      <c r="Y41" s="58">
        <v>1209</v>
      </c>
      <c r="Z41" s="41"/>
      <c r="AA41" s="1" t="s">
        <v>158</v>
      </c>
      <c r="AB41" s="28" t="s">
        <v>270</v>
      </c>
    </row>
    <row r="42" spans="1:28" x14ac:dyDescent="0.3">
      <c r="A42" s="1" t="s">
        <v>46</v>
      </c>
      <c r="B42" s="1" t="s">
        <v>63</v>
      </c>
      <c r="C42" s="27" t="s">
        <v>164</v>
      </c>
      <c r="D42" s="38">
        <v>42</v>
      </c>
      <c r="E42" s="84"/>
      <c r="F42" s="84"/>
      <c r="G42" s="84"/>
      <c r="H42" s="27"/>
      <c r="I42" s="27"/>
      <c r="J42" s="84"/>
      <c r="K42" s="84"/>
      <c r="L42" s="84"/>
      <c r="M42" s="84"/>
      <c r="N42" s="27">
        <f>SUM(L42:M42)</f>
        <v>0</v>
      </c>
      <c r="O42" s="85"/>
      <c r="P42" s="85"/>
      <c r="Q42" s="85"/>
      <c r="R42" s="85"/>
      <c r="S42" s="85"/>
      <c r="T42" s="39">
        <v>18</v>
      </c>
      <c r="U42" s="40" t="str">
        <f t="shared" si="5"/>
        <v/>
      </c>
      <c r="V42" s="22">
        <v>436</v>
      </c>
      <c r="W42" s="22" t="s">
        <v>76</v>
      </c>
      <c r="X42" s="22" t="s">
        <v>77</v>
      </c>
      <c r="Y42" s="58">
        <v>1209</v>
      </c>
      <c r="Z42" s="41"/>
      <c r="AA42" s="1" t="s">
        <v>158</v>
      </c>
      <c r="AB42" s="28" t="s">
        <v>270</v>
      </c>
    </row>
    <row r="43" spans="1:28" x14ac:dyDescent="0.3">
      <c r="A43" s="1" t="s">
        <v>46</v>
      </c>
      <c r="B43" s="1" t="s">
        <v>63</v>
      </c>
      <c r="C43" s="27" t="s">
        <v>346</v>
      </c>
      <c r="D43" s="38">
        <v>13</v>
      </c>
      <c r="E43" s="84"/>
      <c r="F43" s="84"/>
      <c r="G43" s="84"/>
      <c r="H43" s="27"/>
      <c r="I43" s="27"/>
      <c r="J43" s="84"/>
      <c r="K43" s="84"/>
      <c r="L43" s="84"/>
      <c r="M43" s="84"/>
      <c r="N43" s="27">
        <f>SUM(L43:M43)</f>
        <v>0</v>
      </c>
      <c r="O43" s="85"/>
      <c r="P43" s="85"/>
      <c r="Q43" s="85"/>
      <c r="R43" s="85"/>
      <c r="S43" s="85"/>
      <c r="T43" s="39">
        <f>(H43*3)+((F43-H43)*2)+J43</f>
        <v>0</v>
      </c>
      <c r="U43" s="40" t="str">
        <f t="shared" si="5"/>
        <v/>
      </c>
      <c r="V43" s="22">
        <v>436</v>
      </c>
      <c r="W43" s="22" t="s">
        <v>76</v>
      </c>
      <c r="X43" s="22" t="s">
        <v>77</v>
      </c>
      <c r="Y43" s="58">
        <v>1209</v>
      </c>
      <c r="Z43" s="41"/>
      <c r="AA43" s="1" t="s">
        <v>158</v>
      </c>
      <c r="AB43" s="28" t="s">
        <v>270</v>
      </c>
    </row>
    <row r="44" spans="1:28" x14ac:dyDescent="0.3">
      <c r="A44" s="1" t="s">
        <v>46</v>
      </c>
      <c r="B44" s="1" t="s">
        <v>63</v>
      </c>
      <c r="C44" s="27" t="s">
        <v>168</v>
      </c>
      <c r="D44" s="38">
        <v>11</v>
      </c>
      <c r="E44" s="84"/>
      <c r="F44" s="84"/>
      <c r="G44" s="84"/>
      <c r="H44" s="27"/>
      <c r="I44" s="27"/>
      <c r="J44" s="84"/>
      <c r="K44" s="84"/>
      <c r="L44" s="84"/>
      <c r="M44" s="84"/>
      <c r="N44" s="27">
        <f>SUM(L44:M44)</f>
        <v>0</v>
      </c>
      <c r="O44" s="39">
        <v>7</v>
      </c>
      <c r="P44" s="85"/>
      <c r="Q44" s="85"/>
      <c r="R44" s="85"/>
      <c r="S44" s="85"/>
      <c r="T44" s="39">
        <v>3</v>
      </c>
      <c r="U44" s="40" t="str">
        <f t="shared" si="5"/>
        <v/>
      </c>
      <c r="V44" s="22">
        <v>436</v>
      </c>
      <c r="W44" s="22" t="s">
        <v>76</v>
      </c>
      <c r="X44" s="22" t="s">
        <v>77</v>
      </c>
      <c r="Y44" s="58">
        <v>1209</v>
      </c>
      <c r="Z44" s="41"/>
      <c r="AA44" s="1" t="s">
        <v>158</v>
      </c>
      <c r="AB44" s="28" t="s">
        <v>270</v>
      </c>
    </row>
    <row r="45" spans="1:28" x14ac:dyDescent="0.3">
      <c r="A45" s="1" t="s">
        <v>46</v>
      </c>
      <c r="B45" s="1" t="s">
        <v>63</v>
      </c>
      <c r="C45" s="55" t="s">
        <v>39</v>
      </c>
      <c r="D45" s="1"/>
      <c r="E45" s="55">
        <v>240</v>
      </c>
      <c r="F45" s="55">
        <v>32</v>
      </c>
      <c r="G45" s="55">
        <v>72</v>
      </c>
      <c r="H45" s="55"/>
      <c r="I45" s="55"/>
      <c r="J45" s="55">
        <v>6</v>
      </c>
      <c r="K45" s="55">
        <v>10</v>
      </c>
      <c r="L45" s="55"/>
      <c r="M45" s="55"/>
      <c r="N45" s="55">
        <v>30</v>
      </c>
      <c r="O45" s="55"/>
      <c r="P45" s="55">
        <v>20</v>
      </c>
      <c r="Q45" s="42"/>
      <c r="R45" s="42"/>
      <c r="S45" s="42"/>
      <c r="T45" s="42"/>
      <c r="U45" s="40" t="str">
        <f t="shared" ref="U45" si="7">_xlfn.IFNA("",((T45+Q45+N45-R45)+(O45*2))/E45)</f>
        <v/>
      </c>
      <c r="V45" s="22">
        <v>436</v>
      </c>
      <c r="W45" s="22" t="s">
        <v>76</v>
      </c>
      <c r="X45" s="22" t="s">
        <v>77</v>
      </c>
      <c r="Y45" s="58">
        <v>1209</v>
      </c>
      <c r="Z45" s="41"/>
      <c r="AA45" s="1" t="s">
        <v>158</v>
      </c>
      <c r="AB45" s="28" t="s">
        <v>270</v>
      </c>
    </row>
    <row r="46" spans="1:28" x14ac:dyDescent="0.3">
      <c r="A46" s="43" t="s">
        <v>46</v>
      </c>
      <c r="B46" s="43" t="s">
        <v>63</v>
      </c>
      <c r="C46" s="44" t="s">
        <v>40</v>
      </c>
      <c r="D46" s="43"/>
      <c r="E46" s="44">
        <f t="shared" ref="E46:T46" si="8">SUM(E35:E45)</f>
        <v>240</v>
      </c>
      <c r="F46" s="44">
        <f t="shared" si="8"/>
        <v>32</v>
      </c>
      <c r="G46" s="44">
        <f t="shared" si="8"/>
        <v>72</v>
      </c>
      <c r="H46" s="44">
        <f t="shared" si="8"/>
        <v>0</v>
      </c>
      <c r="I46" s="44">
        <f t="shared" si="8"/>
        <v>0</v>
      </c>
      <c r="J46" s="44">
        <f t="shared" si="8"/>
        <v>6</v>
      </c>
      <c r="K46" s="44">
        <f t="shared" si="8"/>
        <v>10</v>
      </c>
      <c r="L46" s="44">
        <f t="shared" si="8"/>
        <v>0</v>
      </c>
      <c r="M46" s="44">
        <f t="shared" si="8"/>
        <v>0</v>
      </c>
      <c r="N46" s="44">
        <f t="shared" si="8"/>
        <v>30</v>
      </c>
      <c r="O46" s="44">
        <f t="shared" si="8"/>
        <v>12</v>
      </c>
      <c r="P46" s="44">
        <f t="shared" si="8"/>
        <v>26</v>
      </c>
      <c r="Q46" s="44">
        <f t="shared" si="8"/>
        <v>0</v>
      </c>
      <c r="R46" s="44">
        <f t="shared" si="8"/>
        <v>2</v>
      </c>
      <c r="S46" s="44">
        <f t="shared" si="8"/>
        <v>0</v>
      </c>
      <c r="T46" s="44">
        <f t="shared" si="8"/>
        <v>70</v>
      </c>
      <c r="U46" s="45">
        <f>((T46+Q46+N46-R46)+(O46*2))/E46</f>
        <v>0.5083333333333333</v>
      </c>
      <c r="V46" s="46">
        <v>436</v>
      </c>
      <c r="W46" s="46" t="s">
        <v>76</v>
      </c>
      <c r="X46" s="46" t="s">
        <v>77</v>
      </c>
      <c r="Y46" s="59">
        <v>1209</v>
      </c>
      <c r="Z46" s="47"/>
      <c r="AA46" s="43" t="s">
        <v>158</v>
      </c>
      <c r="AB46" s="68" t="s">
        <v>270</v>
      </c>
    </row>
    <row r="47" spans="1:28" x14ac:dyDescent="0.3">
      <c r="A47" s="1"/>
      <c r="B47" s="1"/>
      <c r="C47" s="1"/>
      <c r="D47" s="1"/>
      <c r="F47" s="48" t="s">
        <v>41</v>
      </c>
      <c r="G47" s="49">
        <f>F46/G46</f>
        <v>0.44444444444444442</v>
      </c>
      <c r="H47" s="27"/>
      <c r="I47" s="1"/>
      <c r="J47" s="48" t="s">
        <v>42</v>
      </c>
      <c r="K47" s="50">
        <f>J46/K46</f>
        <v>0.6</v>
      </c>
      <c r="L47" s="1"/>
      <c r="M47" s="39" t="s">
        <v>43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1"/>
      <c r="D49" s="1"/>
      <c r="F49" s="48"/>
      <c r="G49" s="70"/>
      <c r="H49" s="27"/>
      <c r="I49" s="1"/>
      <c r="J49" s="48"/>
      <c r="K49" s="71"/>
      <c r="L49" s="1"/>
      <c r="M49" s="39"/>
      <c r="N49" s="72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28"/>
    </row>
    <row r="51" spans="1:28" x14ac:dyDescent="0.3">
      <c r="A51" s="1"/>
      <c r="B51" s="1"/>
      <c r="C51" s="5"/>
      <c r="V51" s="22"/>
      <c r="W51" s="22"/>
      <c r="X51" s="22"/>
      <c r="Y51" s="52"/>
      <c r="Z51" s="41"/>
      <c r="AA51" s="1"/>
      <c r="AB51" s="1"/>
    </row>
    <row r="52" spans="1:28" x14ac:dyDescent="0.3">
      <c r="B52" s="1"/>
      <c r="C52" s="1"/>
      <c r="D52" s="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1"/>
      <c r="Z52" s="41"/>
      <c r="AA52" s="1"/>
      <c r="AB52" s="1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53034-718C-417C-AE4C-F940C28F7FB6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7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372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29628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99</v>
      </c>
      <c r="D4" s="7" t="s">
        <v>5</v>
      </c>
      <c r="E4" s="8"/>
      <c r="F4" s="5"/>
      <c r="G4" s="1"/>
      <c r="J4" s="15" t="s">
        <v>271</v>
      </c>
      <c r="K4" s="16" t="s">
        <v>45</v>
      </c>
      <c r="L4" s="17"/>
      <c r="M4" s="18"/>
      <c r="N4" s="19">
        <v>23</v>
      </c>
      <c r="O4" s="19">
        <v>12</v>
      </c>
      <c r="P4" s="19">
        <v>28</v>
      </c>
      <c r="Q4" s="19">
        <v>31</v>
      </c>
      <c r="R4" s="20"/>
      <c r="S4" s="21">
        <f>SUM(N4:R4)</f>
        <v>94</v>
      </c>
      <c r="T4" s="22">
        <v>438</v>
      </c>
    </row>
    <row r="5" spans="1:28" x14ac:dyDescent="0.3">
      <c r="B5" s="1"/>
      <c r="C5" s="6" t="s">
        <v>100</v>
      </c>
      <c r="D5" s="7" t="s">
        <v>6</v>
      </c>
      <c r="E5" s="1"/>
      <c r="F5" s="1"/>
      <c r="G5" s="1"/>
      <c r="J5" s="15" t="s">
        <v>272</v>
      </c>
      <c r="K5" s="16" t="s">
        <v>64</v>
      </c>
      <c r="L5" s="17"/>
      <c r="M5" s="18"/>
      <c r="N5" s="19">
        <v>14</v>
      </c>
      <c r="O5" s="19">
        <v>25</v>
      </c>
      <c r="P5" s="19">
        <v>21</v>
      </c>
      <c r="Q5" s="19">
        <v>24</v>
      </c>
      <c r="R5" s="20"/>
      <c r="S5" s="21">
        <f>SUM(N5:R5)</f>
        <v>84</v>
      </c>
      <c r="T5" s="22">
        <v>438</v>
      </c>
      <c r="U5" s="1"/>
      <c r="V5" s="1"/>
      <c r="W5" s="1"/>
    </row>
    <row r="6" spans="1:28" x14ac:dyDescent="0.3">
      <c r="C6" s="65"/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3"/>
      <c r="D7" s="7" t="s">
        <v>8</v>
      </c>
      <c r="G7" s="1"/>
      <c r="S7" s="1"/>
      <c r="T7" s="25" t="s">
        <v>9</v>
      </c>
      <c r="U7" s="1"/>
      <c r="V7" s="26">
        <v>438</v>
      </c>
      <c r="W7" s="1"/>
    </row>
    <row r="8" spans="1:28" x14ac:dyDescent="0.3">
      <c r="B8" s="1"/>
      <c r="C8" s="63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7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22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63</v>
      </c>
      <c r="B13" s="1" t="s">
        <v>46</v>
      </c>
      <c r="C13" s="27" t="s">
        <v>82</v>
      </c>
      <c r="D13" s="38">
        <v>52</v>
      </c>
      <c r="E13" s="84"/>
      <c r="F13" s="84"/>
      <c r="G13" s="84"/>
      <c r="H13" s="27"/>
      <c r="I13" s="27"/>
      <c r="J13" s="84"/>
      <c r="K13" s="84"/>
      <c r="L13" s="84"/>
      <c r="M13" s="84"/>
      <c r="N13" s="27">
        <f>SUM(L13:M13)</f>
        <v>0</v>
      </c>
      <c r="O13" s="84"/>
      <c r="P13" s="85"/>
      <c r="Q13" s="84"/>
      <c r="R13" s="84"/>
      <c r="S13" s="84"/>
      <c r="T13" s="27">
        <v>6</v>
      </c>
      <c r="U13" s="40" t="str">
        <f>IFERROR(((T13+Q13+N13-R13)+(O13*2))/E13,"")</f>
        <v/>
      </c>
      <c r="V13" s="22">
        <v>438</v>
      </c>
      <c r="W13" s="22" t="s">
        <v>83</v>
      </c>
      <c r="X13" s="22" t="s">
        <v>84</v>
      </c>
      <c r="Y13" s="58" t="s">
        <v>251</v>
      </c>
      <c r="Z13" s="41"/>
      <c r="AA13" s="1" t="s">
        <v>78</v>
      </c>
      <c r="AB13" s="28" t="s">
        <v>273</v>
      </c>
    </row>
    <row r="14" spans="1:28" x14ac:dyDescent="0.3">
      <c r="A14" s="1" t="s">
        <v>63</v>
      </c>
      <c r="B14" s="1" t="s">
        <v>46</v>
      </c>
      <c r="C14" s="27" t="s">
        <v>56</v>
      </c>
      <c r="D14" s="38">
        <v>20</v>
      </c>
      <c r="E14" s="84"/>
      <c r="F14" s="84"/>
      <c r="G14" s="84"/>
      <c r="H14" s="27"/>
      <c r="I14" s="27"/>
      <c r="J14" s="84"/>
      <c r="K14" s="84"/>
      <c r="L14" s="84"/>
      <c r="M14" s="84"/>
      <c r="N14" s="27">
        <f t="shared" ref="N14:N19" si="0">SUM(L14:M14)</f>
        <v>0</v>
      </c>
      <c r="O14" s="85"/>
      <c r="P14" s="85"/>
      <c r="Q14" s="85"/>
      <c r="R14" s="85"/>
      <c r="S14" s="85"/>
      <c r="T14" s="27">
        <v>6</v>
      </c>
      <c r="U14" s="40" t="str">
        <f t="shared" ref="U14:U22" si="1">IFERROR(((T14+Q14+N14-R14)+(O14*2))/E14,"")</f>
        <v/>
      </c>
      <c r="V14" s="22">
        <v>438</v>
      </c>
      <c r="W14" s="22" t="s">
        <v>83</v>
      </c>
      <c r="X14" s="22" t="s">
        <v>84</v>
      </c>
      <c r="Y14" s="58" t="s">
        <v>251</v>
      </c>
      <c r="Z14" s="41"/>
      <c r="AA14" s="1" t="s">
        <v>78</v>
      </c>
      <c r="AB14" s="28" t="s">
        <v>273</v>
      </c>
    </row>
    <row r="15" spans="1:28" x14ac:dyDescent="0.3">
      <c r="A15" s="1" t="s">
        <v>63</v>
      </c>
      <c r="B15" s="1" t="s">
        <v>46</v>
      </c>
      <c r="C15" s="27" t="s">
        <v>47</v>
      </c>
      <c r="D15" s="38">
        <v>7</v>
      </c>
      <c r="E15" s="84"/>
      <c r="F15" s="84"/>
      <c r="G15" s="84"/>
      <c r="H15" s="27"/>
      <c r="I15" s="27"/>
      <c r="J15" s="84"/>
      <c r="K15" s="84"/>
      <c r="L15" s="84"/>
      <c r="M15" s="84"/>
      <c r="N15" s="27">
        <f t="shared" si="0"/>
        <v>0</v>
      </c>
      <c r="O15" s="85"/>
      <c r="P15" s="85"/>
      <c r="Q15" s="85"/>
      <c r="R15" s="85"/>
      <c r="S15" s="85"/>
      <c r="T15" s="27">
        <v>7</v>
      </c>
      <c r="U15" s="40" t="str">
        <f t="shared" si="1"/>
        <v/>
      </c>
      <c r="V15" s="22">
        <v>438</v>
      </c>
      <c r="W15" s="22" t="s">
        <v>83</v>
      </c>
      <c r="X15" s="22" t="s">
        <v>84</v>
      </c>
      <c r="Y15" s="58" t="s">
        <v>251</v>
      </c>
      <c r="Z15" s="41"/>
      <c r="AA15" s="1" t="s">
        <v>78</v>
      </c>
      <c r="AB15" s="28" t="s">
        <v>273</v>
      </c>
    </row>
    <row r="16" spans="1:28" x14ac:dyDescent="0.3">
      <c r="A16" s="1" t="s">
        <v>63</v>
      </c>
      <c r="B16" s="1" t="s">
        <v>46</v>
      </c>
      <c r="C16" s="27" t="s">
        <v>80</v>
      </c>
      <c r="D16" s="38">
        <v>22</v>
      </c>
      <c r="E16" s="84"/>
      <c r="F16" s="84"/>
      <c r="G16" s="84"/>
      <c r="H16" s="27"/>
      <c r="I16" s="27"/>
      <c r="J16" s="84"/>
      <c r="K16" s="84"/>
      <c r="L16" s="84"/>
      <c r="M16" s="84"/>
      <c r="N16" s="27">
        <f t="shared" si="0"/>
        <v>0</v>
      </c>
      <c r="O16" s="85"/>
      <c r="P16" s="85"/>
      <c r="Q16" s="85"/>
      <c r="R16" s="85"/>
      <c r="S16" s="85"/>
      <c r="T16" s="27">
        <v>2</v>
      </c>
      <c r="U16" s="40" t="str">
        <f t="shared" si="1"/>
        <v/>
      </c>
      <c r="V16" s="22">
        <v>438</v>
      </c>
      <c r="W16" s="22" t="s">
        <v>83</v>
      </c>
      <c r="X16" s="22" t="s">
        <v>84</v>
      </c>
      <c r="Y16" s="58" t="s">
        <v>251</v>
      </c>
      <c r="Z16" s="41"/>
      <c r="AA16" s="1" t="s">
        <v>78</v>
      </c>
      <c r="AB16" s="28" t="s">
        <v>273</v>
      </c>
    </row>
    <row r="17" spans="1:28" x14ac:dyDescent="0.3">
      <c r="A17" s="1" t="s">
        <v>63</v>
      </c>
      <c r="B17" s="1" t="s">
        <v>46</v>
      </c>
      <c r="C17" s="27" t="s">
        <v>48</v>
      </c>
      <c r="D17" s="38">
        <v>50</v>
      </c>
      <c r="E17" s="84"/>
      <c r="F17" s="84"/>
      <c r="G17" s="84"/>
      <c r="H17" s="27"/>
      <c r="I17" s="27"/>
      <c r="J17" s="84"/>
      <c r="K17" s="84"/>
      <c r="L17" s="84"/>
      <c r="M17" s="48">
        <v>12</v>
      </c>
      <c r="N17" s="27">
        <f t="shared" si="0"/>
        <v>12</v>
      </c>
      <c r="O17" s="85"/>
      <c r="P17" s="85"/>
      <c r="Q17" s="85"/>
      <c r="R17" s="85"/>
      <c r="S17" s="85"/>
      <c r="T17" s="27">
        <v>21</v>
      </c>
      <c r="U17" s="40" t="str">
        <f t="shared" si="1"/>
        <v/>
      </c>
      <c r="V17" s="22">
        <v>438</v>
      </c>
      <c r="W17" s="22" t="s">
        <v>83</v>
      </c>
      <c r="X17" s="22" t="s">
        <v>84</v>
      </c>
      <c r="Y17" s="58" t="s">
        <v>251</v>
      </c>
      <c r="Z17" s="41"/>
      <c r="AA17" s="1" t="s">
        <v>78</v>
      </c>
      <c r="AB17" s="28" t="s">
        <v>273</v>
      </c>
    </row>
    <row r="18" spans="1:28" x14ac:dyDescent="0.3">
      <c r="A18" s="1" t="s">
        <v>63</v>
      </c>
      <c r="B18" s="1" t="s">
        <v>46</v>
      </c>
      <c r="C18" s="27" t="s">
        <v>49</v>
      </c>
      <c r="D18" s="38">
        <v>1</v>
      </c>
      <c r="E18" s="84"/>
      <c r="F18" s="84"/>
      <c r="G18" s="84"/>
      <c r="H18" s="27"/>
      <c r="I18" s="27"/>
      <c r="J18" s="84"/>
      <c r="K18" s="84"/>
      <c r="L18" s="84"/>
      <c r="M18" s="91"/>
      <c r="N18" s="27">
        <f t="shared" si="0"/>
        <v>0</v>
      </c>
      <c r="O18" s="85"/>
      <c r="P18" s="85"/>
      <c r="Q18" s="85"/>
      <c r="R18" s="85"/>
      <c r="S18" s="85"/>
      <c r="T18" s="27">
        <v>4</v>
      </c>
      <c r="U18" s="40" t="str">
        <f t="shared" si="1"/>
        <v/>
      </c>
      <c r="V18" s="22">
        <v>438</v>
      </c>
      <c r="W18" s="22" t="s">
        <v>83</v>
      </c>
      <c r="X18" s="22" t="s">
        <v>84</v>
      </c>
      <c r="Y18" s="58" t="s">
        <v>251</v>
      </c>
      <c r="Z18" s="41"/>
      <c r="AA18" s="1" t="s">
        <v>78</v>
      </c>
      <c r="AB18" s="28" t="s">
        <v>273</v>
      </c>
    </row>
    <row r="19" spans="1:28" x14ac:dyDescent="0.3">
      <c r="A19" s="1" t="s">
        <v>63</v>
      </c>
      <c r="B19" s="1" t="s">
        <v>46</v>
      </c>
      <c r="C19" s="27" t="s">
        <v>50</v>
      </c>
      <c r="D19" s="38">
        <v>12</v>
      </c>
      <c r="E19" s="84"/>
      <c r="F19" s="84"/>
      <c r="G19" s="84"/>
      <c r="H19" s="27"/>
      <c r="I19" s="27"/>
      <c r="J19" s="84"/>
      <c r="K19" s="84"/>
      <c r="L19" s="84"/>
      <c r="M19" s="48">
        <v>9</v>
      </c>
      <c r="N19" s="27">
        <f t="shared" si="0"/>
        <v>9</v>
      </c>
      <c r="O19" s="85"/>
      <c r="P19" s="85"/>
      <c r="Q19" s="85"/>
      <c r="R19" s="85"/>
      <c r="S19" s="85"/>
      <c r="T19" s="27">
        <v>20</v>
      </c>
      <c r="U19" s="40" t="str">
        <f t="shared" si="1"/>
        <v/>
      </c>
      <c r="V19" s="22">
        <v>438</v>
      </c>
      <c r="W19" s="22" t="s">
        <v>83</v>
      </c>
      <c r="X19" s="22" t="s">
        <v>84</v>
      </c>
      <c r="Y19" s="58" t="s">
        <v>251</v>
      </c>
      <c r="Z19" s="41"/>
      <c r="AA19" s="1" t="s">
        <v>78</v>
      </c>
      <c r="AB19" s="28" t="s">
        <v>273</v>
      </c>
    </row>
    <row r="20" spans="1:28" x14ac:dyDescent="0.3">
      <c r="A20" s="1" t="s">
        <v>63</v>
      </c>
      <c r="B20" s="1" t="s">
        <v>46</v>
      </c>
      <c r="C20" s="27" t="s">
        <v>371</v>
      </c>
      <c r="D20" s="38">
        <v>11</v>
      </c>
      <c r="E20" s="84"/>
      <c r="F20" s="84"/>
      <c r="G20" s="84"/>
      <c r="H20" s="27"/>
      <c r="I20" s="27"/>
      <c r="J20" s="84"/>
      <c r="K20" s="84"/>
      <c r="L20" s="84"/>
      <c r="M20" s="84"/>
      <c r="N20" s="27">
        <f>SUM(L20:M20)</f>
        <v>0</v>
      </c>
      <c r="O20" s="85"/>
      <c r="P20" s="85"/>
      <c r="Q20" s="85"/>
      <c r="R20" s="85"/>
      <c r="S20" s="85"/>
      <c r="T20" s="27">
        <v>4</v>
      </c>
      <c r="U20" s="40" t="str">
        <f t="shared" si="1"/>
        <v/>
      </c>
      <c r="V20" s="22">
        <v>438</v>
      </c>
      <c r="W20" s="22" t="s">
        <v>83</v>
      </c>
      <c r="X20" s="22" t="s">
        <v>84</v>
      </c>
      <c r="Y20" s="58" t="s">
        <v>251</v>
      </c>
      <c r="Z20" s="41"/>
      <c r="AA20" s="1" t="s">
        <v>78</v>
      </c>
      <c r="AB20" s="28" t="s">
        <v>273</v>
      </c>
    </row>
    <row r="21" spans="1:28" x14ac:dyDescent="0.3">
      <c r="A21" s="1" t="s">
        <v>63</v>
      </c>
      <c r="B21" s="1" t="s">
        <v>46</v>
      </c>
      <c r="C21" s="27" t="s">
        <v>51</v>
      </c>
      <c r="D21" s="38">
        <v>44</v>
      </c>
      <c r="E21" s="84"/>
      <c r="F21" s="84"/>
      <c r="G21" s="84"/>
      <c r="H21" s="27"/>
      <c r="I21" s="27"/>
      <c r="J21" s="84"/>
      <c r="K21" s="84"/>
      <c r="L21" s="84"/>
      <c r="M21" s="84"/>
      <c r="N21" s="27">
        <f>SUM(L21:M21)</f>
        <v>0</v>
      </c>
      <c r="O21" s="85"/>
      <c r="P21" s="85"/>
      <c r="Q21" s="85"/>
      <c r="R21" s="85"/>
      <c r="S21" s="85"/>
      <c r="T21" s="27">
        <v>16</v>
      </c>
      <c r="U21" s="40" t="str">
        <f t="shared" si="1"/>
        <v/>
      </c>
      <c r="V21" s="22">
        <v>438</v>
      </c>
      <c r="W21" s="22" t="s">
        <v>83</v>
      </c>
      <c r="X21" s="22" t="s">
        <v>84</v>
      </c>
      <c r="Y21" s="58" t="s">
        <v>251</v>
      </c>
      <c r="Z21" s="41"/>
      <c r="AA21" s="1" t="s">
        <v>78</v>
      </c>
      <c r="AB21" s="28" t="s">
        <v>273</v>
      </c>
    </row>
    <row r="22" spans="1:28" x14ac:dyDescent="0.3">
      <c r="A22" s="1" t="s">
        <v>63</v>
      </c>
      <c r="B22" s="1" t="s">
        <v>46</v>
      </c>
      <c r="C22" s="27" t="s">
        <v>52</v>
      </c>
      <c r="D22" s="38">
        <v>10</v>
      </c>
      <c r="E22" s="84"/>
      <c r="F22" s="84"/>
      <c r="G22" s="84"/>
      <c r="H22" s="27"/>
      <c r="I22" s="27"/>
      <c r="J22" s="84"/>
      <c r="K22" s="84"/>
      <c r="L22" s="84"/>
      <c r="M22" s="84"/>
      <c r="N22" s="27">
        <f>SUM(L22:M22)</f>
        <v>0</v>
      </c>
      <c r="O22" s="85"/>
      <c r="P22" s="85"/>
      <c r="Q22" s="85"/>
      <c r="R22" s="85"/>
      <c r="S22" s="85"/>
      <c r="T22" s="27">
        <v>8</v>
      </c>
      <c r="U22" s="40" t="str">
        <f t="shared" si="1"/>
        <v/>
      </c>
      <c r="V22" s="22">
        <v>438</v>
      </c>
      <c r="W22" s="22" t="s">
        <v>83</v>
      </c>
      <c r="X22" s="22" t="s">
        <v>84</v>
      </c>
      <c r="Y22" s="58" t="s">
        <v>251</v>
      </c>
      <c r="Z22" s="41"/>
      <c r="AA22" s="1" t="s">
        <v>78</v>
      </c>
      <c r="AB22" s="28" t="s">
        <v>273</v>
      </c>
    </row>
    <row r="23" spans="1:28" x14ac:dyDescent="0.3">
      <c r="A23" s="1" t="s">
        <v>63</v>
      </c>
      <c r="B23" s="1" t="s">
        <v>46</v>
      </c>
      <c r="C23" s="55" t="s">
        <v>39</v>
      </c>
      <c r="D23" s="1"/>
      <c r="E23" s="55">
        <v>240</v>
      </c>
      <c r="F23" s="55">
        <v>36</v>
      </c>
      <c r="G23" s="55">
        <v>84</v>
      </c>
      <c r="H23" s="55"/>
      <c r="I23" s="55"/>
      <c r="J23" s="55">
        <v>22</v>
      </c>
      <c r="K23" s="55">
        <v>34</v>
      </c>
      <c r="L23" s="55"/>
      <c r="M23" s="55">
        <v>23</v>
      </c>
      <c r="N23" s="55">
        <v>23</v>
      </c>
      <c r="O23" s="55"/>
      <c r="P23" s="55">
        <v>20</v>
      </c>
      <c r="Q23" s="55"/>
      <c r="R23" s="42"/>
      <c r="S23" s="42"/>
      <c r="T23" s="27"/>
      <c r="U23" s="40" t="str">
        <f t="shared" ref="U23" si="2">_xlfn.IFNA("",((T23+Q23+N23-R23)+(O23*2))/E23)</f>
        <v/>
      </c>
      <c r="V23" s="22">
        <v>438</v>
      </c>
      <c r="W23" s="22" t="s">
        <v>83</v>
      </c>
      <c r="X23" s="22" t="s">
        <v>84</v>
      </c>
      <c r="Y23" s="58" t="s">
        <v>251</v>
      </c>
      <c r="Z23" s="41"/>
      <c r="AA23" s="1" t="s">
        <v>78</v>
      </c>
      <c r="AB23" s="28" t="s">
        <v>273</v>
      </c>
    </row>
    <row r="24" spans="1:28" x14ac:dyDescent="0.3">
      <c r="A24" s="43" t="s">
        <v>63</v>
      </c>
      <c r="B24" s="43" t="s">
        <v>46</v>
      </c>
      <c r="C24" s="44" t="s">
        <v>40</v>
      </c>
      <c r="D24" s="43"/>
      <c r="E24" s="44">
        <f t="shared" ref="E24:T24" si="3">SUM(E13:E23)</f>
        <v>240</v>
      </c>
      <c r="F24" s="44">
        <f t="shared" si="3"/>
        <v>36</v>
      </c>
      <c r="G24" s="44">
        <f t="shared" si="3"/>
        <v>84</v>
      </c>
      <c r="H24" s="44">
        <f t="shared" si="3"/>
        <v>0</v>
      </c>
      <c r="I24" s="44">
        <f t="shared" si="3"/>
        <v>0</v>
      </c>
      <c r="J24" s="44">
        <f t="shared" si="3"/>
        <v>22</v>
      </c>
      <c r="K24" s="44">
        <f t="shared" si="3"/>
        <v>34</v>
      </c>
      <c r="L24" s="44">
        <f t="shared" si="3"/>
        <v>0</v>
      </c>
      <c r="M24" s="44">
        <f t="shared" si="3"/>
        <v>44</v>
      </c>
      <c r="N24" s="44">
        <f t="shared" si="3"/>
        <v>44</v>
      </c>
      <c r="O24" s="44">
        <f t="shared" si="3"/>
        <v>0</v>
      </c>
      <c r="P24" s="44">
        <f t="shared" si="3"/>
        <v>20</v>
      </c>
      <c r="Q24" s="44">
        <f t="shared" si="3"/>
        <v>0</v>
      </c>
      <c r="R24" s="44">
        <f t="shared" si="3"/>
        <v>0</v>
      </c>
      <c r="S24" s="44">
        <f t="shared" si="3"/>
        <v>0</v>
      </c>
      <c r="T24" s="44">
        <f t="shared" si="3"/>
        <v>94</v>
      </c>
      <c r="U24" s="45">
        <f>((T24+Q24+N24-R24)+(O24*2))/E24</f>
        <v>0.57499999999999996</v>
      </c>
      <c r="V24" s="46">
        <v>438</v>
      </c>
      <c r="W24" s="46" t="s">
        <v>83</v>
      </c>
      <c r="X24" s="46" t="s">
        <v>84</v>
      </c>
      <c r="Y24" s="59" t="s">
        <v>251</v>
      </c>
      <c r="Z24" s="47"/>
      <c r="AA24" s="43" t="s">
        <v>78</v>
      </c>
      <c r="AB24" s="68" t="s">
        <v>273</v>
      </c>
    </row>
    <row r="25" spans="1:28" x14ac:dyDescent="0.3">
      <c r="A25" s="1"/>
      <c r="B25" s="1"/>
      <c r="C25" s="1"/>
      <c r="D25" s="1"/>
      <c r="F25" s="48" t="s">
        <v>41</v>
      </c>
      <c r="G25" s="49">
        <f>F24/G24</f>
        <v>0.42857142857142855</v>
      </c>
      <c r="H25" s="27"/>
      <c r="I25" s="1"/>
      <c r="J25" s="48" t="s">
        <v>42</v>
      </c>
      <c r="K25" s="50">
        <f>J24/K24</f>
        <v>0.6470588235294118</v>
      </c>
      <c r="L25" s="1"/>
      <c r="M25" s="39" t="s">
        <v>43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19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63</v>
      </c>
      <c r="C35" s="27" t="s">
        <v>157</v>
      </c>
      <c r="D35" s="38">
        <v>21</v>
      </c>
      <c r="E35" s="84" t="s">
        <v>356</v>
      </c>
      <c r="F35" s="84"/>
      <c r="G35" s="84"/>
      <c r="H35" s="27"/>
      <c r="I35" s="27"/>
      <c r="J35" s="84"/>
      <c r="K35" s="84"/>
      <c r="L35" s="84"/>
      <c r="M35" s="84"/>
      <c r="N35" s="27"/>
      <c r="O35" s="85"/>
      <c r="P35" s="85"/>
      <c r="Q35" s="85"/>
      <c r="R35" s="85"/>
      <c r="S35" s="85"/>
      <c r="T35" s="39"/>
      <c r="U35" s="40" t="str">
        <f t="shared" ref="U35:U43" si="4">IFERROR(((T35+Q35+N35-R35)+(O35*2))/E35,"")</f>
        <v/>
      </c>
      <c r="V35" s="22">
        <v>438</v>
      </c>
      <c r="W35" s="22" t="s">
        <v>76</v>
      </c>
      <c r="X35" s="22" t="s">
        <v>77</v>
      </c>
      <c r="Y35" s="58" t="s">
        <v>251</v>
      </c>
      <c r="Z35" s="41"/>
      <c r="AA35" s="1" t="s">
        <v>158</v>
      </c>
      <c r="AB35" s="28" t="s">
        <v>274</v>
      </c>
    </row>
    <row r="36" spans="1:28" x14ac:dyDescent="0.3">
      <c r="A36" s="1" t="s">
        <v>46</v>
      </c>
      <c r="B36" s="1" t="s">
        <v>63</v>
      </c>
      <c r="C36" s="27" t="s">
        <v>160</v>
      </c>
      <c r="D36" s="38">
        <v>24</v>
      </c>
      <c r="E36" s="84"/>
      <c r="F36" s="84"/>
      <c r="G36" s="84"/>
      <c r="H36" s="27"/>
      <c r="I36" s="27"/>
      <c r="J36" s="84"/>
      <c r="K36" s="84"/>
      <c r="L36" s="84"/>
      <c r="M36" s="84"/>
      <c r="N36" s="27">
        <f t="shared" ref="N36:N40" si="5">SUM(L36:M36)</f>
        <v>0</v>
      </c>
      <c r="O36" s="85"/>
      <c r="P36" s="85"/>
      <c r="Q36" s="85"/>
      <c r="R36" s="85"/>
      <c r="S36" s="85"/>
      <c r="T36" s="39">
        <v>4</v>
      </c>
      <c r="U36" s="40" t="str">
        <f t="shared" si="4"/>
        <v/>
      </c>
      <c r="V36" s="22">
        <v>438</v>
      </c>
      <c r="W36" s="22" t="s">
        <v>76</v>
      </c>
      <c r="X36" s="22" t="s">
        <v>77</v>
      </c>
      <c r="Y36" s="58" t="s">
        <v>251</v>
      </c>
      <c r="Z36" s="41"/>
      <c r="AA36" s="1" t="s">
        <v>158</v>
      </c>
      <c r="AB36" s="28" t="s">
        <v>274</v>
      </c>
    </row>
    <row r="37" spans="1:28" x14ac:dyDescent="0.3">
      <c r="A37" s="1" t="s">
        <v>46</v>
      </c>
      <c r="B37" s="1" t="s">
        <v>63</v>
      </c>
      <c r="C37" s="27" t="s">
        <v>161</v>
      </c>
      <c r="D37" s="38">
        <v>32</v>
      </c>
      <c r="E37" s="84"/>
      <c r="F37" s="84"/>
      <c r="G37" s="84"/>
      <c r="H37" s="27"/>
      <c r="I37" s="27"/>
      <c r="J37" s="84"/>
      <c r="K37" s="84"/>
      <c r="L37" s="84"/>
      <c r="M37" s="84"/>
      <c r="N37" s="27">
        <f t="shared" si="5"/>
        <v>0</v>
      </c>
      <c r="O37" s="85"/>
      <c r="P37" s="85"/>
      <c r="Q37" s="85"/>
      <c r="R37" s="85"/>
      <c r="S37" s="85"/>
      <c r="T37" s="39">
        <v>8</v>
      </c>
      <c r="U37" s="40" t="str">
        <f t="shared" si="4"/>
        <v/>
      </c>
      <c r="V37" s="22">
        <v>438</v>
      </c>
      <c r="W37" s="22" t="s">
        <v>76</v>
      </c>
      <c r="X37" s="22" t="s">
        <v>77</v>
      </c>
      <c r="Y37" s="58" t="s">
        <v>251</v>
      </c>
      <c r="Z37" s="41"/>
      <c r="AA37" s="1" t="s">
        <v>158</v>
      </c>
      <c r="AB37" s="28" t="s">
        <v>274</v>
      </c>
    </row>
    <row r="38" spans="1:28" x14ac:dyDescent="0.3">
      <c r="A38" s="1" t="s">
        <v>46</v>
      </c>
      <c r="B38" s="1" t="s">
        <v>63</v>
      </c>
      <c r="C38" s="27" t="s">
        <v>323</v>
      </c>
      <c r="D38" s="38">
        <v>25</v>
      </c>
      <c r="E38" s="84"/>
      <c r="F38" s="84"/>
      <c r="G38" s="84"/>
      <c r="H38" s="27"/>
      <c r="I38" s="27"/>
      <c r="J38" s="84"/>
      <c r="K38" s="84"/>
      <c r="L38" s="84"/>
      <c r="M38" s="84"/>
      <c r="N38" s="27">
        <f t="shared" si="5"/>
        <v>0</v>
      </c>
      <c r="O38" s="85"/>
      <c r="P38" s="85"/>
      <c r="Q38" s="85"/>
      <c r="R38" s="85"/>
      <c r="S38" s="85"/>
      <c r="T38" s="39">
        <v>8</v>
      </c>
      <c r="U38" s="40" t="str">
        <f t="shared" si="4"/>
        <v/>
      </c>
      <c r="V38" s="22">
        <v>438</v>
      </c>
      <c r="W38" s="22" t="s">
        <v>76</v>
      </c>
      <c r="X38" s="22" t="s">
        <v>77</v>
      </c>
      <c r="Y38" s="58" t="s">
        <v>251</v>
      </c>
      <c r="Z38" s="41"/>
      <c r="AA38" s="1" t="s">
        <v>158</v>
      </c>
      <c r="AB38" s="28" t="s">
        <v>274</v>
      </c>
    </row>
    <row r="39" spans="1:28" x14ac:dyDescent="0.3">
      <c r="A39" s="1" t="s">
        <v>46</v>
      </c>
      <c r="B39" s="1" t="s">
        <v>63</v>
      </c>
      <c r="C39" s="27" t="s">
        <v>162</v>
      </c>
      <c r="D39" s="38">
        <v>44</v>
      </c>
      <c r="E39" s="84"/>
      <c r="F39" s="84"/>
      <c r="G39" s="84"/>
      <c r="H39" s="27"/>
      <c r="I39" s="27"/>
      <c r="J39" s="84"/>
      <c r="K39" s="84"/>
      <c r="L39" s="84"/>
      <c r="M39" s="39">
        <v>10</v>
      </c>
      <c r="N39" s="27">
        <f t="shared" si="5"/>
        <v>10</v>
      </c>
      <c r="O39" s="85"/>
      <c r="P39" s="85"/>
      <c r="Q39" s="85"/>
      <c r="R39" s="85"/>
      <c r="S39" s="85"/>
      <c r="T39" s="39">
        <v>11</v>
      </c>
      <c r="U39" s="40" t="str">
        <f t="shared" si="4"/>
        <v/>
      </c>
      <c r="V39" s="22">
        <v>438</v>
      </c>
      <c r="W39" s="22" t="s">
        <v>76</v>
      </c>
      <c r="X39" s="22" t="s">
        <v>77</v>
      </c>
      <c r="Y39" s="58" t="s">
        <v>251</v>
      </c>
      <c r="Z39" s="41"/>
      <c r="AA39" s="1" t="s">
        <v>158</v>
      </c>
      <c r="AB39" s="28" t="s">
        <v>274</v>
      </c>
    </row>
    <row r="40" spans="1:28" x14ac:dyDescent="0.3">
      <c r="A40" s="1" t="s">
        <v>46</v>
      </c>
      <c r="B40" s="1" t="s">
        <v>63</v>
      </c>
      <c r="C40" s="27" t="s">
        <v>163</v>
      </c>
      <c r="D40" s="38">
        <v>15</v>
      </c>
      <c r="E40" s="84"/>
      <c r="F40" s="84"/>
      <c r="G40" s="84"/>
      <c r="H40" s="27"/>
      <c r="I40" s="27"/>
      <c r="J40" s="84"/>
      <c r="K40" s="84"/>
      <c r="L40" s="84"/>
      <c r="M40" s="85"/>
      <c r="N40" s="27">
        <f t="shared" si="5"/>
        <v>0</v>
      </c>
      <c r="O40" s="85"/>
      <c r="P40" s="85"/>
      <c r="Q40" s="85"/>
      <c r="R40" s="85"/>
      <c r="S40" s="85"/>
      <c r="T40" s="39">
        <v>17</v>
      </c>
      <c r="U40" s="40" t="str">
        <f t="shared" si="4"/>
        <v/>
      </c>
      <c r="V40" s="22">
        <v>438</v>
      </c>
      <c r="W40" s="22" t="s">
        <v>76</v>
      </c>
      <c r="X40" s="22" t="s">
        <v>77</v>
      </c>
      <c r="Y40" s="58" t="s">
        <v>251</v>
      </c>
      <c r="Z40" s="41"/>
      <c r="AA40" s="1" t="s">
        <v>158</v>
      </c>
      <c r="AB40" s="28" t="s">
        <v>274</v>
      </c>
    </row>
    <row r="41" spans="1:28" x14ac:dyDescent="0.3">
      <c r="A41" s="1" t="s">
        <v>46</v>
      </c>
      <c r="B41" s="1" t="s">
        <v>63</v>
      </c>
      <c r="C41" s="27" t="s">
        <v>164</v>
      </c>
      <c r="D41" s="38">
        <v>42</v>
      </c>
      <c r="E41" s="84"/>
      <c r="F41" s="84"/>
      <c r="G41" s="84"/>
      <c r="H41" s="27"/>
      <c r="I41" s="27"/>
      <c r="J41" s="84"/>
      <c r="K41" s="84"/>
      <c r="L41" s="84"/>
      <c r="M41" s="85"/>
      <c r="N41" s="27">
        <f>SUM(L41:M41)</f>
        <v>0</v>
      </c>
      <c r="O41" s="85"/>
      <c r="P41" s="85"/>
      <c r="Q41" s="85"/>
      <c r="R41" s="85"/>
      <c r="S41" s="85"/>
      <c r="T41" s="39">
        <v>12</v>
      </c>
      <c r="U41" s="40" t="str">
        <f t="shared" si="4"/>
        <v/>
      </c>
      <c r="V41" s="22">
        <v>438</v>
      </c>
      <c r="W41" s="22" t="s">
        <v>76</v>
      </c>
      <c r="X41" s="22" t="s">
        <v>77</v>
      </c>
      <c r="Y41" s="58" t="s">
        <v>251</v>
      </c>
      <c r="Z41" s="41"/>
      <c r="AA41" s="1" t="s">
        <v>158</v>
      </c>
      <c r="AB41" s="28" t="s">
        <v>274</v>
      </c>
    </row>
    <row r="42" spans="1:28" x14ac:dyDescent="0.3">
      <c r="A42" s="1" t="s">
        <v>46</v>
      </c>
      <c r="B42" s="1" t="s">
        <v>63</v>
      </c>
      <c r="C42" s="27" t="s">
        <v>186</v>
      </c>
      <c r="D42" s="38">
        <v>33</v>
      </c>
      <c r="E42" s="84"/>
      <c r="F42" s="84"/>
      <c r="G42" s="84"/>
      <c r="H42" s="27"/>
      <c r="I42" s="27"/>
      <c r="J42" s="84"/>
      <c r="K42" s="84"/>
      <c r="L42" s="84"/>
      <c r="M42" s="85"/>
      <c r="N42" s="27">
        <f>SUM(L42:M42)</f>
        <v>0</v>
      </c>
      <c r="O42" s="85"/>
      <c r="P42" s="85"/>
      <c r="Q42" s="85"/>
      <c r="R42" s="85"/>
      <c r="S42" s="85"/>
      <c r="T42" s="39">
        <v>16</v>
      </c>
      <c r="U42" s="40" t="str">
        <f t="shared" si="4"/>
        <v/>
      </c>
      <c r="V42" s="22">
        <v>438</v>
      </c>
      <c r="W42" s="22" t="s">
        <v>76</v>
      </c>
      <c r="X42" s="22" t="s">
        <v>77</v>
      </c>
      <c r="Y42" s="58" t="s">
        <v>251</v>
      </c>
      <c r="Z42" s="41"/>
      <c r="AA42" s="1" t="s">
        <v>158</v>
      </c>
      <c r="AB42" s="28" t="s">
        <v>274</v>
      </c>
    </row>
    <row r="43" spans="1:28" x14ac:dyDescent="0.3">
      <c r="A43" s="1" t="s">
        <v>46</v>
      </c>
      <c r="B43" s="1" t="s">
        <v>63</v>
      </c>
      <c r="C43" s="27" t="s">
        <v>168</v>
      </c>
      <c r="D43" s="38">
        <v>11</v>
      </c>
      <c r="E43" s="84"/>
      <c r="F43" s="84"/>
      <c r="G43" s="84"/>
      <c r="H43" s="27"/>
      <c r="I43" s="27"/>
      <c r="J43" s="84"/>
      <c r="K43" s="84"/>
      <c r="L43" s="84"/>
      <c r="M43" s="39">
        <v>9</v>
      </c>
      <c r="N43" s="27">
        <f>SUM(L43:M43)</f>
        <v>9</v>
      </c>
      <c r="O43" s="85"/>
      <c r="P43" s="85"/>
      <c r="Q43" s="85"/>
      <c r="R43" s="85"/>
      <c r="S43" s="85"/>
      <c r="T43" s="39">
        <v>8</v>
      </c>
      <c r="U43" s="40" t="str">
        <f t="shared" si="4"/>
        <v/>
      </c>
      <c r="V43" s="22">
        <v>438</v>
      </c>
      <c r="W43" s="22" t="s">
        <v>76</v>
      </c>
      <c r="X43" s="22" t="s">
        <v>77</v>
      </c>
      <c r="Y43" s="58" t="s">
        <v>251</v>
      </c>
      <c r="Z43" s="41"/>
      <c r="AA43" s="1" t="s">
        <v>158</v>
      </c>
      <c r="AB43" s="28" t="s">
        <v>274</v>
      </c>
    </row>
    <row r="44" spans="1:28" x14ac:dyDescent="0.3">
      <c r="A44" s="1" t="s">
        <v>46</v>
      </c>
      <c r="B44" s="1" t="s">
        <v>63</v>
      </c>
      <c r="C44" s="55" t="s">
        <v>39</v>
      </c>
      <c r="D44" s="1"/>
      <c r="E44" s="55">
        <v>240</v>
      </c>
      <c r="F44" s="55">
        <v>31</v>
      </c>
      <c r="G44" s="55">
        <v>84</v>
      </c>
      <c r="H44" s="55"/>
      <c r="I44" s="55"/>
      <c r="J44" s="55">
        <v>22</v>
      </c>
      <c r="K44" s="55">
        <v>32</v>
      </c>
      <c r="L44" s="55"/>
      <c r="M44" s="55">
        <v>36</v>
      </c>
      <c r="N44" s="55">
        <v>36</v>
      </c>
      <c r="O44" s="55"/>
      <c r="P44" s="55">
        <v>26</v>
      </c>
      <c r="Q44" s="42"/>
      <c r="R44" s="42"/>
      <c r="S44" s="42"/>
      <c r="T44" s="42"/>
      <c r="U44" s="40" t="str">
        <f t="shared" ref="U44" si="6">_xlfn.IFNA("",((T44+Q44+N44-R44)+(O44*2))/E44)</f>
        <v/>
      </c>
      <c r="V44" s="22">
        <v>438</v>
      </c>
      <c r="W44" s="22" t="s">
        <v>76</v>
      </c>
      <c r="X44" s="22" t="s">
        <v>77</v>
      </c>
      <c r="Y44" s="58" t="s">
        <v>251</v>
      </c>
      <c r="Z44" s="41"/>
      <c r="AA44" s="1" t="s">
        <v>158</v>
      </c>
      <c r="AB44" s="28" t="s">
        <v>274</v>
      </c>
    </row>
    <row r="45" spans="1:28" x14ac:dyDescent="0.3">
      <c r="A45" s="43" t="s">
        <v>46</v>
      </c>
      <c r="B45" s="43" t="s">
        <v>63</v>
      </c>
      <c r="C45" s="44" t="s">
        <v>40</v>
      </c>
      <c r="D45" s="43"/>
      <c r="E45" s="44">
        <f t="shared" ref="E45:T45" si="7">SUM(E35:E44)</f>
        <v>240</v>
      </c>
      <c r="F45" s="44">
        <f t="shared" si="7"/>
        <v>31</v>
      </c>
      <c r="G45" s="44">
        <f t="shared" si="7"/>
        <v>84</v>
      </c>
      <c r="H45" s="44">
        <f t="shared" si="7"/>
        <v>0</v>
      </c>
      <c r="I45" s="44">
        <f t="shared" si="7"/>
        <v>0</v>
      </c>
      <c r="J45" s="44">
        <f t="shared" si="7"/>
        <v>22</v>
      </c>
      <c r="K45" s="44">
        <f t="shared" si="7"/>
        <v>32</v>
      </c>
      <c r="L45" s="44">
        <f t="shared" si="7"/>
        <v>0</v>
      </c>
      <c r="M45" s="44">
        <f t="shared" si="7"/>
        <v>55</v>
      </c>
      <c r="N45" s="44">
        <f t="shared" si="7"/>
        <v>55</v>
      </c>
      <c r="O45" s="44">
        <f t="shared" si="7"/>
        <v>0</v>
      </c>
      <c r="P45" s="44">
        <f t="shared" si="7"/>
        <v>26</v>
      </c>
      <c r="Q45" s="44">
        <f t="shared" si="7"/>
        <v>0</v>
      </c>
      <c r="R45" s="44">
        <f t="shared" si="7"/>
        <v>0</v>
      </c>
      <c r="S45" s="44">
        <f t="shared" si="7"/>
        <v>0</v>
      </c>
      <c r="T45" s="44">
        <f t="shared" si="7"/>
        <v>84</v>
      </c>
      <c r="U45" s="45">
        <f>((T45+Q45+N45-R45)+(O45*2))/E45</f>
        <v>0.57916666666666672</v>
      </c>
      <c r="V45" s="46">
        <v>438</v>
      </c>
      <c r="W45" s="46" t="s">
        <v>76</v>
      </c>
      <c r="X45" s="46" t="s">
        <v>77</v>
      </c>
      <c r="Y45" s="59" t="s">
        <v>251</v>
      </c>
      <c r="Z45" s="47"/>
      <c r="AA45" s="43" t="s">
        <v>158</v>
      </c>
      <c r="AB45" s="68" t="s">
        <v>274</v>
      </c>
    </row>
    <row r="46" spans="1:28" x14ac:dyDescent="0.3">
      <c r="A46" s="1"/>
      <c r="B46" s="1"/>
      <c r="C46" s="1"/>
      <c r="D46" s="1"/>
      <c r="F46" s="48" t="s">
        <v>41</v>
      </c>
      <c r="G46" s="49">
        <f>F45/G45</f>
        <v>0.36904761904761907</v>
      </c>
      <c r="H46" s="27"/>
      <c r="I46" s="1"/>
      <c r="J46" s="48" t="s">
        <v>42</v>
      </c>
      <c r="K46" s="50">
        <f>J45/K45</f>
        <v>0.6875</v>
      </c>
      <c r="L46" s="1"/>
      <c r="M46" s="39" t="s">
        <v>43</v>
      </c>
      <c r="N46" s="51"/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44</v>
      </c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1"/>
      <c r="D48" s="1"/>
      <c r="F48" s="48"/>
      <c r="G48" s="70"/>
      <c r="H48" s="27"/>
      <c r="I48" s="1"/>
      <c r="J48" s="48"/>
      <c r="K48" s="71"/>
      <c r="L48" s="1"/>
      <c r="M48" s="39"/>
      <c r="N48" s="72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7A9B8-A938-47EC-BA5B-70BF63E75082}">
  <sheetPr>
    <tabColor rgb="FFFF0000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372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5" t="s">
        <v>420</v>
      </c>
    </row>
    <row r="3" spans="1:28" x14ac:dyDescent="0.3">
      <c r="B3" s="1"/>
      <c r="C3" s="6">
        <v>29632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133</v>
      </c>
      <c r="D4" s="7" t="s">
        <v>5</v>
      </c>
      <c r="E4" s="8"/>
      <c r="F4" s="5"/>
      <c r="G4" s="1"/>
      <c r="J4" s="15" t="s">
        <v>275</v>
      </c>
      <c r="K4" s="16" t="s">
        <v>45</v>
      </c>
      <c r="L4" s="17"/>
      <c r="M4" s="18"/>
      <c r="N4" s="19">
        <v>28</v>
      </c>
      <c r="O4" s="19">
        <v>23</v>
      </c>
      <c r="P4" s="19">
        <v>22</v>
      </c>
      <c r="Q4" s="19">
        <v>19</v>
      </c>
      <c r="R4" s="20"/>
      <c r="S4" s="21">
        <f>SUM(N4:R4)</f>
        <v>92</v>
      </c>
      <c r="T4" s="22">
        <v>446</v>
      </c>
    </row>
    <row r="5" spans="1:28" x14ac:dyDescent="0.3">
      <c r="B5" s="1"/>
      <c r="C5" s="6" t="s">
        <v>134</v>
      </c>
      <c r="D5" s="7" t="s">
        <v>6</v>
      </c>
      <c r="E5" s="1"/>
      <c r="F5" s="1"/>
      <c r="G5" s="1"/>
      <c r="J5" s="15" t="s">
        <v>276</v>
      </c>
      <c r="K5" s="16" t="s">
        <v>66</v>
      </c>
      <c r="L5" s="17"/>
      <c r="M5" s="18"/>
      <c r="N5" s="19">
        <v>27</v>
      </c>
      <c r="O5" s="19">
        <v>19</v>
      </c>
      <c r="P5" s="19">
        <v>21</v>
      </c>
      <c r="Q5" s="19">
        <v>17</v>
      </c>
      <c r="R5" s="20"/>
      <c r="S5" s="21">
        <f>SUM(N5:R5)</f>
        <v>84</v>
      </c>
      <c r="T5" s="22">
        <v>446</v>
      </c>
      <c r="U5" s="1"/>
      <c r="V5" s="1"/>
      <c r="W5" s="1"/>
    </row>
    <row r="6" spans="1:28" x14ac:dyDescent="0.3">
      <c r="C6" s="65"/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419</v>
      </c>
      <c r="D7" s="7" t="s">
        <v>8</v>
      </c>
      <c r="G7" s="1"/>
      <c r="S7" s="1"/>
      <c r="T7" s="25" t="s">
        <v>9</v>
      </c>
      <c r="U7" s="1"/>
      <c r="V7" s="26">
        <v>446</v>
      </c>
      <c r="W7" s="1"/>
    </row>
    <row r="8" spans="1:28" x14ac:dyDescent="0.3">
      <c r="B8" s="1"/>
      <c r="C8" s="24" t="s">
        <v>136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8.819444444444445E-2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23</v>
      </c>
      <c r="AB11" s="67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65</v>
      </c>
      <c r="B13" s="1" t="s">
        <v>46</v>
      </c>
      <c r="C13" s="27" t="s">
        <v>82</v>
      </c>
      <c r="D13" s="38">
        <v>52</v>
      </c>
      <c r="E13" s="27">
        <v>23</v>
      </c>
      <c r="F13" s="27">
        <v>5</v>
      </c>
      <c r="G13" s="27">
        <v>13</v>
      </c>
      <c r="H13" s="27"/>
      <c r="I13" s="27"/>
      <c r="J13" s="27">
        <v>5</v>
      </c>
      <c r="K13" s="27">
        <v>8</v>
      </c>
      <c r="L13" s="84"/>
      <c r="M13" s="39">
        <v>11</v>
      </c>
      <c r="N13" s="27">
        <f>SUM(L13:M13)</f>
        <v>11</v>
      </c>
      <c r="O13" s="27">
        <v>0</v>
      </c>
      <c r="P13" s="39">
        <v>2</v>
      </c>
      <c r="Q13" s="84"/>
      <c r="R13" s="84"/>
      <c r="S13" s="84"/>
      <c r="T13" s="27">
        <v>15</v>
      </c>
      <c r="U13" s="40">
        <f>IFERROR(((T13+Q13+N13-R13)+(O13*2))/E13,"")</f>
        <v>1.1304347826086956</v>
      </c>
      <c r="V13" s="22">
        <v>446</v>
      </c>
      <c r="W13" s="22" t="s">
        <v>76</v>
      </c>
      <c r="X13" s="22" t="s">
        <v>84</v>
      </c>
      <c r="Y13" s="94" t="s">
        <v>251</v>
      </c>
      <c r="Z13" s="41"/>
      <c r="AA13" s="1" t="s">
        <v>78</v>
      </c>
      <c r="AB13" s="28" t="s">
        <v>277</v>
      </c>
    </row>
    <row r="14" spans="1:28" x14ac:dyDescent="0.3">
      <c r="A14" s="1" t="s">
        <v>65</v>
      </c>
      <c r="B14" s="1" t="s">
        <v>46</v>
      </c>
      <c r="C14" s="27" t="s">
        <v>56</v>
      </c>
      <c r="D14" s="38">
        <v>20</v>
      </c>
      <c r="E14" s="27">
        <v>28</v>
      </c>
      <c r="F14" s="27">
        <v>3</v>
      </c>
      <c r="G14" s="27">
        <v>9</v>
      </c>
      <c r="H14" s="27"/>
      <c r="I14" s="27"/>
      <c r="J14" s="27">
        <v>2</v>
      </c>
      <c r="K14" s="27">
        <v>2</v>
      </c>
      <c r="L14" s="84"/>
      <c r="M14" s="39">
        <v>6</v>
      </c>
      <c r="N14" s="27">
        <f t="shared" ref="N14:N19" si="0">SUM(L14:M14)</f>
        <v>6</v>
      </c>
      <c r="O14" s="39">
        <v>3</v>
      </c>
      <c r="P14" s="39">
        <v>3</v>
      </c>
      <c r="Q14" s="85"/>
      <c r="R14" s="85"/>
      <c r="S14" s="85"/>
      <c r="T14" s="39">
        <v>8</v>
      </c>
      <c r="U14" s="40">
        <f t="shared" ref="U14:U22" si="1">IFERROR(((T14+Q14+N14-R14)+(O14*2))/E14,"")</f>
        <v>0.7142857142857143</v>
      </c>
      <c r="V14" s="22">
        <v>446</v>
      </c>
      <c r="W14" s="22" t="s">
        <v>76</v>
      </c>
      <c r="X14" s="22" t="s">
        <v>84</v>
      </c>
      <c r="Y14" s="94" t="s">
        <v>251</v>
      </c>
      <c r="Z14" s="41"/>
      <c r="AA14" s="1" t="s">
        <v>78</v>
      </c>
      <c r="AB14" s="28" t="s">
        <v>277</v>
      </c>
    </row>
    <row r="15" spans="1:28" x14ac:dyDescent="0.3">
      <c r="A15" s="1" t="s">
        <v>65</v>
      </c>
      <c r="B15" s="1" t="s">
        <v>46</v>
      </c>
      <c r="C15" s="27" t="s">
        <v>47</v>
      </c>
      <c r="D15" s="38">
        <v>7</v>
      </c>
      <c r="E15" s="27">
        <v>40</v>
      </c>
      <c r="F15" s="27">
        <v>11</v>
      </c>
      <c r="G15" s="27">
        <v>13</v>
      </c>
      <c r="H15" s="27"/>
      <c r="I15" s="27"/>
      <c r="J15" s="27">
        <v>0</v>
      </c>
      <c r="K15" s="27">
        <v>0</v>
      </c>
      <c r="L15" s="84"/>
      <c r="M15" s="39">
        <v>1</v>
      </c>
      <c r="N15" s="27">
        <f t="shared" si="0"/>
        <v>1</v>
      </c>
      <c r="O15" s="39">
        <v>2</v>
      </c>
      <c r="P15" s="39">
        <v>4</v>
      </c>
      <c r="Q15" s="85"/>
      <c r="R15" s="85"/>
      <c r="S15" s="85"/>
      <c r="T15" s="39">
        <v>22</v>
      </c>
      <c r="U15" s="40">
        <f t="shared" si="1"/>
        <v>0.67500000000000004</v>
      </c>
      <c r="V15" s="22">
        <v>446</v>
      </c>
      <c r="W15" s="22" t="s">
        <v>76</v>
      </c>
      <c r="X15" s="22" t="s">
        <v>84</v>
      </c>
      <c r="Y15" s="94" t="s">
        <v>251</v>
      </c>
      <c r="Z15" s="41"/>
      <c r="AA15" s="1" t="s">
        <v>78</v>
      </c>
      <c r="AB15" s="28" t="s">
        <v>277</v>
      </c>
    </row>
    <row r="16" spans="1:28" x14ac:dyDescent="0.3">
      <c r="A16" s="1" t="s">
        <v>65</v>
      </c>
      <c r="B16" s="1" t="s">
        <v>46</v>
      </c>
      <c r="C16" s="27" t="s">
        <v>80</v>
      </c>
      <c r="D16" s="38">
        <v>22</v>
      </c>
      <c r="E16" s="27" t="s">
        <v>438</v>
      </c>
      <c r="F16" s="27"/>
      <c r="G16" s="27"/>
      <c r="H16" s="27"/>
      <c r="I16" s="27"/>
      <c r="J16" s="27"/>
      <c r="K16" s="27"/>
      <c r="L16" s="84"/>
      <c r="M16" s="39"/>
      <c r="N16" s="27"/>
      <c r="O16" s="39"/>
      <c r="P16" s="39"/>
      <c r="Q16" s="85"/>
      <c r="R16" s="85"/>
      <c r="S16" s="85"/>
      <c r="T16" s="39"/>
      <c r="U16" s="40"/>
      <c r="V16" s="22">
        <v>446</v>
      </c>
      <c r="W16" s="22" t="s">
        <v>76</v>
      </c>
      <c r="X16" s="22" t="s">
        <v>84</v>
      </c>
      <c r="Y16" s="94" t="s">
        <v>251</v>
      </c>
      <c r="Z16" s="41"/>
      <c r="AA16" s="1" t="s">
        <v>78</v>
      </c>
      <c r="AB16" s="28" t="s">
        <v>277</v>
      </c>
    </row>
    <row r="17" spans="1:28" x14ac:dyDescent="0.3">
      <c r="A17" s="1" t="s">
        <v>65</v>
      </c>
      <c r="B17" s="1" t="s">
        <v>46</v>
      </c>
      <c r="C17" s="27" t="s">
        <v>48</v>
      </c>
      <c r="D17" s="38">
        <v>50</v>
      </c>
      <c r="E17" s="27">
        <v>34</v>
      </c>
      <c r="F17" s="27">
        <v>11</v>
      </c>
      <c r="G17" s="27">
        <v>25</v>
      </c>
      <c r="H17" s="27"/>
      <c r="I17" s="27"/>
      <c r="J17" s="27">
        <v>2</v>
      </c>
      <c r="K17" s="27">
        <v>4</v>
      </c>
      <c r="L17" s="84"/>
      <c r="M17" s="39">
        <v>13</v>
      </c>
      <c r="N17" s="27">
        <f t="shared" si="0"/>
        <v>13</v>
      </c>
      <c r="O17" s="39">
        <v>1</v>
      </c>
      <c r="P17" s="39">
        <v>3</v>
      </c>
      <c r="Q17" s="85"/>
      <c r="R17" s="85"/>
      <c r="S17" s="85"/>
      <c r="T17" s="39">
        <v>24</v>
      </c>
      <c r="U17" s="40">
        <f t="shared" si="1"/>
        <v>1.1470588235294117</v>
      </c>
      <c r="V17" s="22">
        <v>446</v>
      </c>
      <c r="W17" s="22" t="s">
        <v>76</v>
      </c>
      <c r="X17" s="22" t="s">
        <v>84</v>
      </c>
      <c r="Y17" s="94" t="s">
        <v>251</v>
      </c>
      <c r="Z17" s="41"/>
      <c r="AA17" s="1" t="s">
        <v>78</v>
      </c>
      <c r="AB17" s="28" t="s">
        <v>277</v>
      </c>
    </row>
    <row r="18" spans="1:28" x14ac:dyDescent="0.3">
      <c r="A18" s="1" t="s">
        <v>65</v>
      </c>
      <c r="B18" s="1" t="s">
        <v>46</v>
      </c>
      <c r="C18" s="27" t="s">
        <v>49</v>
      </c>
      <c r="D18" s="38">
        <v>1</v>
      </c>
      <c r="E18" s="27">
        <v>40</v>
      </c>
      <c r="F18" s="27">
        <v>3</v>
      </c>
      <c r="G18" s="27">
        <v>7</v>
      </c>
      <c r="H18" s="27"/>
      <c r="I18" s="27"/>
      <c r="J18" s="27">
        <v>0</v>
      </c>
      <c r="K18" s="27">
        <v>0</v>
      </c>
      <c r="L18" s="84"/>
      <c r="M18" s="39">
        <v>5</v>
      </c>
      <c r="N18" s="27">
        <f t="shared" si="0"/>
        <v>5</v>
      </c>
      <c r="O18" s="39">
        <v>7</v>
      </c>
      <c r="P18" s="39">
        <v>5</v>
      </c>
      <c r="Q18" s="85"/>
      <c r="R18" s="85"/>
      <c r="S18" s="85"/>
      <c r="T18" s="39">
        <v>6</v>
      </c>
      <c r="U18" s="40">
        <f t="shared" si="1"/>
        <v>0.625</v>
      </c>
      <c r="V18" s="22">
        <v>446</v>
      </c>
      <c r="W18" s="22" t="s">
        <v>76</v>
      </c>
      <c r="X18" s="22" t="s">
        <v>84</v>
      </c>
      <c r="Y18" s="94" t="s">
        <v>251</v>
      </c>
      <c r="Z18" s="41"/>
      <c r="AA18" s="1" t="s">
        <v>78</v>
      </c>
      <c r="AB18" s="28" t="s">
        <v>277</v>
      </c>
    </row>
    <row r="19" spans="1:28" x14ac:dyDescent="0.3">
      <c r="A19" s="1" t="s">
        <v>65</v>
      </c>
      <c r="B19" s="1" t="s">
        <v>46</v>
      </c>
      <c r="C19" s="27" t="s">
        <v>50</v>
      </c>
      <c r="D19" s="38">
        <v>12</v>
      </c>
      <c r="E19" s="27">
        <v>28</v>
      </c>
      <c r="F19" s="27">
        <v>1</v>
      </c>
      <c r="G19" s="27">
        <v>5</v>
      </c>
      <c r="H19" s="27"/>
      <c r="I19" s="27"/>
      <c r="J19" s="27">
        <v>0</v>
      </c>
      <c r="K19" s="27">
        <v>0</v>
      </c>
      <c r="L19" s="84"/>
      <c r="M19" s="39">
        <v>4</v>
      </c>
      <c r="N19" s="27">
        <f t="shared" si="0"/>
        <v>4</v>
      </c>
      <c r="O19" s="39">
        <v>4</v>
      </c>
      <c r="P19" s="39">
        <v>5</v>
      </c>
      <c r="Q19" s="85"/>
      <c r="R19" s="85"/>
      <c r="S19" s="85"/>
      <c r="T19" s="39">
        <v>2</v>
      </c>
      <c r="U19" s="40">
        <f t="shared" si="1"/>
        <v>0.5</v>
      </c>
      <c r="V19" s="22">
        <v>446</v>
      </c>
      <c r="W19" s="22" t="s">
        <v>76</v>
      </c>
      <c r="X19" s="22" t="s">
        <v>84</v>
      </c>
      <c r="Y19" s="94" t="s">
        <v>251</v>
      </c>
      <c r="Z19" s="41"/>
      <c r="AA19" s="1" t="s">
        <v>78</v>
      </c>
      <c r="AB19" s="28" t="s">
        <v>277</v>
      </c>
    </row>
    <row r="20" spans="1:28" x14ac:dyDescent="0.3">
      <c r="A20" s="1" t="s">
        <v>65</v>
      </c>
      <c r="B20" s="1" t="s">
        <v>46</v>
      </c>
      <c r="C20" s="27" t="s">
        <v>54</v>
      </c>
      <c r="D20" s="38">
        <v>11</v>
      </c>
      <c r="E20" s="27" t="s">
        <v>356</v>
      </c>
      <c r="F20" s="27"/>
      <c r="G20" s="27"/>
      <c r="H20" s="27"/>
      <c r="I20" s="27"/>
      <c r="J20" s="27"/>
      <c r="K20" s="27"/>
      <c r="L20" s="84"/>
      <c r="M20" s="39"/>
      <c r="N20" s="27"/>
      <c r="O20" s="39"/>
      <c r="P20" s="39"/>
      <c r="Q20" s="85"/>
      <c r="R20" s="85"/>
      <c r="S20" s="85"/>
      <c r="T20" s="39"/>
      <c r="U20" s="40" t="str">
        <f t="shared" si="1"/>
        <v/>
      </c>
      <c r="V20" s="22">
        <v>446</v>
      </c>
      <c r="W20" s="22" t="s">
        <v>76</v>
      </c>
      <c r="X20" s="22" t="s">
        <v>84</v>
      </c>
      <c r="Y20" s="94" t="s">
        <v>251</v>
      </c>
      <c r="Z20" s="41"/>
      <c r="AA20" s="1" t="s">
        <v>78</v>
      </c>
      <c r="AB20" s="28" t="s">
        <v>277</v>
      </c>
    </row>
    <row r="21" spans="1:28" x14ac:dyDescent="0.3">
      <c r="A21" s="1" t="s">
        <v>65</v>
      </c>
      <c r="B21" s="1" t="s">
        <v>46</v>
      </c>
      <c r="C21" s="27" t="s">
        <v>51</v>
      </c>
      <c r="D21" s="38">
        <v>44</v>
      </c>
      <c r="E21" s="27">
        <v>35</v>
      </c>
      <c r="F21" s="27">
        <v>4</v>
      </c>
      <c r="G21" s="27">
        <v>13</v>
      </c>
      <c r="H21" s="27"/>
      <c r="I21" s="27"/>
      <c r="J21" s="27">
        <v>3</v>
      </c>
      <c r="K21" s="27">
        <v>4</v>
      </c>
      <c r="L21" s="84"/>
      <c r="M21" s="39">
        <v>11</v>
      </c>
      <c r="N21" s="27">
        <f>SUM(L21:M21)</f>
        <v>11</v>
      </c>
      <c r="O21" s="39">
        <v>5</v>
      </c>
      <c r="P21" s="39">
        <v>5</v>
      </c>
      <c r="Q21" s="85"/>
      <c r="R21" s="85"/>
      <c r="S21" s="85"/>
      <c r="T21" s="39">
        <v>11</v>
      </c>
      <c r="U21" s="40">
        <f t="shared" si="1"/>
        <v>0.91428571428571426</v>
      </c>
      <c r="V21" s="22">
        <v>446</v>
      </c>
      <c r="W21" s="22" t="s">
        <v>76</v>
      </c>
      <c r="X21" s="22" t="s">
        <v>84</v>
      </c>
      <c r="Y21" s="94" t="s">
        <v>251</v>
      </c>
      <c r="Z21" s="41"/>
      <c r="AA21" s="1" t="s">
        <v>78</v>
      </c>
      <c r="AB21" s="28" t="s">
        <v>277</v>
      </c>
    </row>
    <row r="22" spans="1:28" x14ac:dyDescent="0.3">
      <c r="A22" s="1" t="s">
        <v>65</v>
      </c>
      <c r="B22" s="1" t="s">
        <v>46</v>
      </c>
      <c r="C22" s="27" t="s">
        <v>52</v>
      </c>
      <c r="D22" s="38">
        <v>10</v>
      </c>
      <c r="E22" s="27">
        <v>12</v>
      </c>
      <c r="F22" s="27">
        <v>2</v>
      </c>
      <c r="G22" s="27">
        <v>2</v>
      </c>
      <c r="H22" s="27"/>
      <c r="I22" s="27"/>
      <c r="J22" s="27">
        <v>0</v>
      </c>
      <c r="K22" s="27">
        <v>0</v>
      </c>
      <c r="L22" s="84"/>
      <c r="M22" s="39">
        <v>1</v>
      </c>
      <c r="N22" s="27">
        <f>SUM(L22:M22)</f>
        <v>1</v>
      </c>
      <c r="O22" s="39">
        <v>2</v>
      </c>
      <c r="P22" s="39">
        <v>4</v>
      </c>
      <c r="Q22" s="85"/>
      <c r="R22" s="85"/>
      <c r="S22" s="85"/>
      <c r="T22" s="39">
        <v>4</v>
      </c>
      <c r="U22" s="40">
        <f t="shared" si="1"/>
        <v>0.75</v>
      </c>
      <c r="V22" s="22">
        <v>446</v>
      </c>
      <c r="W22" s="22" t="s">
        <v>76</v>
      </c>
      <c r="X22" s="22" t="s">
        <v>84</v>
      </c>
      <c r="Y22" s="94" t="s">
        <v>251</v>
      </c>
      <c r="Z22" s="41"/>
      <c r="AA22" s="1" t="s">
        <v>78</v>
      </c>
      <c r="AB22" s="28" t="s">
        <v>277</v>
      </c>
    </row>
    <row r="23" spans="1:28" x14ac:dyDescent="0.3">
      <c r="A23" s="1" t="s">
        <v>65</v>
      </c>
      <c r="B23" s="1" t="s">
        <v>46</v>
      </c>
      <c r="C23" s="55" t="s">
        <v>39</v>
      </c>
      <c r="D23" s="1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>
        <v>15</v>
      </c>
      <c r="S23" s="42"/>
      <c r="T23" s="42"/>
      <c r="U23" s="40" t="str">
        <f t="shared" ref="U23" si="2">_xlfn.IFNA("",((T23+Q23+N23-R23)+(O23*2))/E23)</f>
        <v/>
      </c>
      <c r="V23" s="22">
        <v>446</v>
      </c>
      <c r="W23" s="22" t="s">
        <v>76</v>
      </c>
      <c r="X23" s="22" t="s">
        <v>84</v>
      </c>
      <c r="Y23" s="58" t="s">
        <v>251</v>
      </c>
      <c r="Z23" s="41"/>
      <c r="AA23" s="1" t="s">
        <v>78</v>
      </c>
      <c r="AB23" s="28" t="s">
        <v>277</v>
      </c>
    </row>
    <row r="24" spans="1:28" x14ac:dyDescent="0.3">
      <c r="A24" s="43" t="s">
        <v>65</v>
      </c>
      <c r="B24" s="43" t="s">
        <v>46</v>
      </c>
      <c r="C24" s="44" t="s">
        <v>40</v>
      </c>
      <c r="D24" s="43"/>
      <c r="E24" s="44">
        <f t="shared" ref="E24:T24" si="3">SUM(E13:E23)</f>
        <v>240</v>
      </c>
      <c r="F24" s="44">
        <f t="shared" si="3"/>
        <v>40</v>
      </c>
      <c r="G24" s="44">
        <f t="shared" si="3"/>
        <v>87</v>
      </c>
      <c r="H24" s="44">
        <f t="shared" si="3"/>
        <v>0</v>
      </c>
      <c r="I24" s="44">
        <f t="shared" si="3"/>
        <v>0</v>
      </c>
      <c r="J24" s="44">
        <f t="shared" si="3"/>
        <v>12</v>
      </c>
      <c r="K24" s="44">
        <f t="shared" si="3"/>
        <v>18</v>
      </c>
      <c r="L24" s="44">
        <f t="shared" si="3"/>
        <v>0</v>
      </c>
      <c r="M24" s="44">
        <f t="shared" si="3"/>
        <v>52</v>
      </c>
      <c r="N24" s="44">
        <f t="shared" si="3"/>
        <v>52</v>
      </c>
      <c r="O24" s="44">
        <f t="shared" si="3"/>
        <v>24</v>
      </c>
      <c r="P24" s="44">
        <f t="shared" si="3"/>
        <v>31</v>
      </c>
      <c r="Q24" s="44">
        <f t="shared" si="3"/>
        <v>0</v>
      </c>
      <c r="R24" s="44">
        <f t="shared" si="3"/>
        <v>15</v>
      </c>
      <c r="S24" s="44">
        <f t="shared" si="3"/>
        <v>0</v>
      </c>
      <c r="T24" s="44">
        <f t="shared" si="3"/>
        <v>92</v>
      </c>
      <c r="U24" s="45">
        <f>((T24+Q24+N24-R24)+(O24*2))/E24</f>
        <v>0.73750000000000004</v>
      </c>
      <c r="V24" s="46">
        <v>446</v>
      </c>
      <c r="W24" s="46" t="s">
        <v>76</v>
      </c>
      <c r="X24" s="46" t="s">
        <v>84</v>
      </c>
      <c r="Y24" s="59" t="s">
        <v>251</v>
      </c>
      <c r="Z24" s="47"/>
      <c r="AA24" s="43" t="s">
        <v>78</v>
      </c>
      <c r="AB24" s="68" t="s">
        <v>277</v>
      </c>
    </row>
    <row r="25" spans="1:28" x14ac:dyDescent="0.3">
      <c r="A25" s="1"/>
      <c r="B25" s="1"/>
      <c r="C25" s="1"/>
      <c r="D25" s="1"/>
      <c r="F25" s="48" t="s">
        <v>41</v>
      </c>
      <c r="G25" s="50">
        <f>F24/G24</f>
        <v>0.45977011494252873</v>
      </c>
      <c r="H25" s="27"/>
      <c r="I25" s="1"/>
      <c r="J25" s="48" t="s">
        <v>42</v>
      </c>
      <c r="K25" s="50">
        <f>J24/K24</f>
        <v>0.66666666666666663</v>
      </c>
      <c r="L25" s="1"/>
      <c r="M25" s="39" t="s">
        <v>43</v>
      </c>
      <c r="N25" s="51">
        <v>3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5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53" t="s">
        <v>66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24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65</v>
      </c>
      <c r="C35" s="27" t="s">
        <v>143</v>
      </c>
      <c r="D35" s="38">
        <v>32</v>
      </c>
      <c r="E35" s="27">
        <v>16</v>
      </c>
      <c r="F35" s="27">
        <v>0</v>
      </c>
      <c r="G35" s="27">
        <v>2</v>
      </c>
      <c r="H35" s="27"/>
      <c r="I35" s="27"/>
      <c r="J35" s="27">
        <v>2</v>
      </c>
      <c r="K35" s="27">
        <v>2</v>
      </c>
      <c r="L35" s="84"/>
      <c r="M35" s="27">
        <v>3</v>
      </c>
      <c r="N35" s="27">
        <f>SUM(L35:M35)</f>
        <v>3</v>
      </c>
      <c r="O35" s="27">
        <v>2</v>
      </c>
      <c r="P35" s="39">
        <v>0</v>
      </c>
      <c r="Q35" s="84"/>
      <c r="R35" s="84"/>
      <c r="S35" s="84"/>
      <c r="T35" s="39">
        <v>2</v>
      </c>
      <c r="U35" s="40">
        <f>IFERROR(((T35+Q35+N35-R35)+(O35*2))/E35,"")</f>
        <v>0.5625</v>
      </c>
      <c r="V35" s="22">
        <v>446</v>
      </c>
      <c r="W35" s="22" t="s">
        <v>83</v>
      </c>
      <c r="X35" s="22" t="s">
        <v>77</v>
      </c>
      <c r="Y35" s="94" t="s">
        <v>251</v>
      </c>
      <c r="Z35" s="41"/>
      <c r="AA35" s="1" t="s">
        <v>140</v>
      </c>
      <c r="AB35" s="28" t="s">
        <v>278</v>
      </c>
    </row>
    <row r="36" spans="1:28" x14ac:dyDescent="0.3">
      <c r="A36" s="1" t="s">
        <v>46</v>
      </c>
      <c r="B36" s="1" t="s">
        <v>65</v>
      </c>
      <c r="C36" s="27" t="s">
        <v>144</v>
      </c>
      <c r="D36" s="38">
        <v>10</v>
      </c>
      <c r="E36" s="27">
        <v>43</v>
      </c>
      <c r="F36" s="27">
        <v>6</v>
      </c>
      <c r="G36" s="27">
        <v>13</v>
      </c>
      <c r="H36" s="27"/>
      <c r="I36" s="27"/>
      <c r="J36" s="27">
        <v>1</v>
      </c>
      <c r="K36" s="27">
        <v>2</v>
      </c>
      <c r="L36" s="84"/>
      <c r="M36" s="27">
        <v>4</v>
      </c>
      <c r="N36" s="27">
        <f t="shared" ref="N36:N41" si="4">SUM(L36:M36)</f>
        <v>4</v>
      </c>
      <c r="O36" s="39">
        <v>8</v>
      </c>
      <c r="P36" s="39">
        <v>2</v>
      </c>
      <c r="Q36" s="85"/>
      <c r="R36" s="85"/>
      <c r="S36" s="85"/>
      <c r="T36" s="39">
        <v>13</v>
      </c>
      <c r="U36" s="40">
        <f t="shared" ref="U36:U44" si="5">IFERROR(((T36+Q36+N36-R36)+(O36*2))/E36,"")</f>
        <v>0.76744186046511631</v>
      </c>
      <c r="V36" s="22">
        <v>446</v>
      </c>
      <c r="W36" s="22" t="s">
        <v>83</v>
      </c>
      <c r="X36" s="22" t="s">
        <v>77</v>
      </c>
      <c r="Y36" s="94" t="s">
        <v>251</v>
      </c>
      <c r="Z36" s="41"/>
      <c r="AA36" s="1" t="s">
        <v>140</v>
      </c>
      <c r="AB36" s="28" t="s">
        <v>278</v>
      </c>
    </row>
    <row r="37" spans="1:28" x14ac:dyDescent="0.3">
      <c r="A37" s="1" t="s">
        <v>46</v>
      </c>
      <c r="B37" s="1" t="s">
        <v>65</v>
      </c>
      <c r="C37" s="27" t="s">
        <v>145</v>
      </c>
      <c r="D37" s="38">
        <v>44</v>
      </c>
      <c r="E37" s="27">
        <v>26</v>
      </c>
      <c r="F37" s="27">
        <v>4</v>
      </c>
      <c r="G37" s="27">
        <v>10</v>
      </c>
      <c r="H37" s="27"/>
      <c r="I37" s="27"/>
      <c r="J37" s="27">
        <v>5</v>
      </c>
      <c r="K37" s="27">
        <v>6</v>
      </c>
      <c r="L37" s="84"/>
      <c r="M37" s="27">
        <v>3</v>
      </c>
      <c r="N37" s="27">
        <f t="shared" si="4"/>
        <v>3</v>
      </c>
      <c r="O37" s="39">
        <v>3</v>
      </c>
      <c r="P37" s="39">
        <v>0</v>
      </c>
      <c r="Q37" s="85"/>
      <c r="R37" s="85"/>
      <c r="S37" s="85"/>
      <c r="T37" s="39">
        <v>13</v>
      </c>
      <c r="U37" s="40">
        <f t="shared" si="5"/>
        <v>0.84615384615384615</v>
      </c>
      <c r="V37" s="22">
        <v>446</v>
      </c>
      <c r="W37" s="22" t="s">
        <v>83</v>
      </c>
      <c r="X37" s="22" t="s">
        <v>77</v>
      </c>
      <c r="Y37" s="94" t="s">
        <v>251</v>
      </c>
      <c r="Z37" s="41" t="s">
        <v>421</v>
      </c>
      <c r="AA37" s="1" t="s">
        <v>140</v>
      </c>
      <c r="AB37" s="28" t="s">
        <v>278</v>
      </c>
    </row>
    <row r="38" spans="1:28" x14ac:dyDescent="0.3">
      <c r="A38" s="1" t="s">
        <v>46</v>
      </c>
      <c r="B38" s="1" t="s">
        <v>65</v>
      </c>
      <c r="C38" s="27" t="s">
        <v>146</v>
      </c>
      <c r="D38" s="38">
        <v>30</v>
      </c>
      <c r="E38" s="27">
        <v>28</v>
      </c>
      <c r="F38" s="27">
        <v>3</v>
      </c>
      <c r="G38" s="27">
        <v>9</v>
      </c>
      <c r="H38" s="27"/>
      <c r="I38" s="27"/>
      <c r="J38" s="27">
        <v>2</v>
      </c>
      <c r="K38" s="27">
        <v>4</v>
      </c>
      <c r="L38" s="84"/>
      <c r="M38" s="27">
        <v>6</v>
      </c>
      <c r="N38" s="27">
        <f t="shared" si="4"/>
        <v>6</v>
      </c>
      <c r="O38" s="39">
        <v>0</v>
      </c>
      <c r="P38" s="39">
        <v>2</v>
      </c>
      <c r="Q38" s="85"/>
      <c r="R38" s="85"/>
      <c r="S38" s="85"/>
      <c r="T38" s="39">
        <v>8</v>
      </c>
      <c r="U38" s="40">
        <f t="shared" si="5"/>
        <v>0.5</v>
      </c>
      <c r="V38" s="22">
        <v>446</v>
      </c>
      <c r="W38" s="22" t="s">
        <v>83</v>
      </c>
      <c r="X38" s="22" t="s">
        <v>77</v>
      </c>
      <c r="Y38" s="94" t="s">
        <v>251</v>
      </c>
      <c r="Z38" s="41"/>
      <c r="AA38" s="1" t="s">
        <v>140</v>
      </c>
      <c r="AB38" s="28" t="s">
        <v>278</v>
      </c>
    </row>
    <row r="39" spans="1:28" x14ac:dyDescent="0.3">
      <c r="A39" s="1" t="s">
        <v>46</v>
      </c>
      <c r="B39" s="1" t="s">
        <v>65</v>
      </c>
      <c r="C39" s="27" t="s">
        <v>147</v>
      </c>
      <c r="D39" s="38">
        <v>11</v>
      </c>
      <c r="E39" s="27">
        <v>18</v>
      </c>
      <c r="F39" s="27">
        <v>2</v>
      </c>
      <c r="G39" s="27">
        <v>7</v>
      </c>
      <c r="H39" s="27"/>
      <c r="I39" s="27"/>
      <c r="J39" s="27">
        <v>0</v>
      </c>
      <c r="K39" s="27">
        <v>0</v>
      </c>
      <c r="L39" s="84"/>
      <c r="M39" s="27">
        <v>5</v>
      </c>
      <c r="N39" s="27">
        <f t="shared" si="4"/>
        <v>5</v>
      </c>
      <c r="O39" s="39">
        <v>1</v>
      </c>
      <c r="P39" s="39">
        <v>1</v>
      </c>
      <c r="Q39" s="85"/>
      <c r="R39" s="85"/>
      <c r="S39" s="85"/>
      <c r="T39" s="39">
        <v>4</v>
      </c>
      <c r="U39" s="40">
        <f t="shared" si="5"/>
        <v>0.61111111111111116</v>
      </c>
      <c r="V39" s="22">
        <v>446</v>
      </c>
      <c r="W39" s="22" t="s">
        <v>83</v>
      </c>
      <c r="X39" s="22" t="s">
        <v>77</v>
      </c>
      <c r="Y39" s="94" t="s">
        <v>251</v>
      </c>
      <c r="Z39" s="41"/>
      <c r="AA39" s="1" t="s">
        <v>140</v>
      </c>
      <c r="AB39" s="28" t="s">
        <v>278</v>
      </c>
    </row>
    <row r="40" spans="1:28" x14ac:dyDescent="0.3">
      <c r="A40" s="1" t="s">
        <v>46</v>
      </c>
      <c r="B40" s="1" t="s">
        <v>65</v>
      </c>
      <c r="C40" s="27" t="s">
        <v>149</v>
      </c>
      <c r="D40" s="38">
        <v>31</v>
      </c>
      <c r="E40" s="27">
        <v>32</v>
      </c>
      <c r="F40" s="27">
        <v>6</v>
      </c>
      <c r="G40" s="27">
        <v>10</v>
      </c>
      <c r="H40" s="27"/>
      <c r="I40" s="27"/>
      <c r="J40" s="27">
        <v>5</v>
      </c>
      <c r="K40" s="27">
        <v>8</v>
      </c>
      <c r="L40" s="84"/>
      <c r="M40" s="39">
        <v>11</v>
      </c>
      <c r="N40" s="27">
        <f t="shared" si="4"/>
        <v>11</v>
      </c>
      <c r="O40" s="39">
        <v>4</v>
      </c>
      <c r="P40" s="39">
        <v>2</v>
      </c>
      <c r="Q40" s="85"/>
      <c r="R40" s="85"/>
      <c r="S40" s="85"/>
      <c r="T40" s="39">
        <v>17</v>
      </c>
      <c r="U40" s="40">
        <f t="shared" si="5"/>
        <v>1.125</v>
      </c>
      <c r="V40" s="22">
        <v>446</v>
      </c>
      <c r="W40" s="22" t="s">
        <v>83</v>
      </c>
      <c r="X40" s="22" t="s">
        <v>77</v>
      </c>
      <c r="Y40" s="94" t="s">
        <v>251</v>
      </c>
      <c r="Z40" s="41"/>
      <c r="AA40" s="1" t="s">
        <v>140</v>
      </c>
      <c r="AB40" s="28" t="s">
        <v>278</v>
      </c>
    </row>
    <row r="41" spans="1:28" x14ac:dyDescent="0.3">
      <c r="A41" s="1" t="s">
        <v>46</v>
      </c>
      <c r="B41" s="1" t="s">
        <v>65</v>
      </c>
      <c r="C41" s="27" t="s">
        <v>150</v>
      </c>
      <c r="D41" s="38">
        <v>33</v>
      </c>
      <c r="E41" s="27">
        <v>27</v>
      </c>
      <c r="F41" s="27">
        <v>3</v>
      </c>
      <c r="G41" s="27">
        <v>9</v>
      </c>
      <c r="H41" s="27"/>
      <c r="I41" s="27"/>
      <c r="J41" s="27">
        <v>4</v>
      </c>
      <c r="K41" s="27">
        <v>7</v>
      </c>
      <c r="L41" s="84"/>
      <c r="M41" s="27">
        <v>7</v>
      </c>
      <c r="N41" s="27">
        <f t="shared" si="4"/>
        <v>7</v>
      </c>
      <c r="O41" s="39">
        <v>0</v>
      </c>
      <c r="P41" s="39">
        <v>4</v>
      </c>
      <c r="Q41" s="85"/>
      <c r="R41" s="85"/>
      <c r="S41" s="85"/>
      <c r="T41" s="39">
        <v>10</v>
      </c>
      <c r="U41" s="40">
        <f t="shared" si="5"/>
        <v>0.62962962962962965</v>
      </c>
      <c r="V41" s="22">
        <v>446</v>
      </c>
      <c r="W41" s="22" t="s">
        <v>83</v>
      </c>
      <c r="X41" s="22" t="s">
        <v>77</v>
      </c>
      <c r="Y41" s="94" t="s">
        <v>251</v>
      </c>
      <c r="Z41" s="41"/>
      <c r="AA41" s="1" t="s">
        <v>140</v>
      </c>
      <c r="AB41" s="28" t="s">
        <v>278</v>
      </c>
    </row>
    <row r="42" spans="1:28" x14ac:dyDescent="0.3">
      <c r="A42" s="1" t="s">
        <v>46</v>
      </c>
      <c r="B42" s="1" t="s">
        <v>65</v>
      </c>
      <c r="C42" s="27" t="s">
        <v>185</v>
      </c>
      <c r="D42" s="38">
        <v>34</v>
      </c>
      <c r="E42" s="27">
        <v>15</v>
      </c>
      <c r="F42" s="27">
        <v>1</v>
      </c>
      <c r="G42" s="27">
        <v>3</v>
      </c>
      <c r="H42" s="27"/>
      <c r="I42" s="27"/>
      <c r="J42" s="27">
        <v>1</v>
      </c>
      <c r="K42" s="27">
        <v>2</v>
      </c>
      <c r="L42" s="84"/>
      <c r="M42" s="27">
        <v>5</v>
      </c>
      <c r="N42" s="27">
        <f>SUM(L42:M42)</f>
        <v>5</v>
      </c>
      <c r="O42" s="39">
        <v>1</v>
      </c>
      <c r="P42" s="39">
        <v>1</v>
      </c>
      <c r="Q42" s="85"/>
      <c r="R42" s="85"/>
      <c r="S42" s="85"/>
      <c r="T42" s="39">
        <v>3</v>
      </c>
      <c r="U42" s="40">
        <f t="shared" si="5"/>
        <v>0.66666666666666663</v>
      </c>
      <c r="V42" s="22">
        <v>446</v>
      </c>
      <c r="W42" s="22" t="s">
        <v>83</v>
      </c>
      <c r="X42" s="22" t="s">
        <v>77</v>
      </c>
      <c r="Y42" s="94" t="s">
        <v>251</v>
      </c>
      <c r="Z42" s="41"/>
      <c r="AA42" s="1" t="s">
        <v>140</v>
      </c>
      <c r="AB42" s="28" t="s">
        <v>278</v>
      </c>
    </row>
    <row r="43" spans="1:28" x14ac:dyDescent="0.3">
      <c r="A43" s="1" t="s">
        <v>46</v>
      </c>
      <c r="B43" s="1" t="s">
        <v>65</v>
      </c>
      <c r="C43" s="27" t="s">
        <v>151</v>
      </c>
      <c r="D43" s="38">
        <v>23</v>
      </c>
      <c r="E43" s="27">
        <v>35</v>
      </c>
      <c r="F43" s="27">
        <v>3</v>
      </c>
      <c r="G43" s="27">
        <v>10</v>
      </c>
      <c r="H43" s="27"/>
      <c r="I43" s="27"/>
      <c r="J43" s="27">
        <v>8</v>
      </c>
      <c r="K43" s="27">
        <v>9</v>
      </c>
      <c r="L43" s="84"/>
      <c r="M43" s="27">
        <v>1</v>
      </c>
      <c r="N43" s="27">
        <f>SUM(L43:M43)</f>
        <v>1</v>
      </c>
      <c r="O43" s="39">
        <v>5</v>
      </c>
      <c r="P43" s="39">
        <v>4</v>
      </c>
      <c r="Q43" s="85"/>
      <c r="R43" s="85"/>
      <c r="S43" s="85"/>
      <c r="T43" s="39">
        <v>14</v>
      </c>
      <c r="U43" s="40">
        <f t="shared" si="5"/>
        <v>0.7142857142857143</v>
      </c>
      <c r="V43" s="22">
        <v>446</v>
      </c>
      <c r="W43" s="22" t="s">
        <v>83</v>
      </c>
      <c r="X43" s="22" t="s">
        <v>77</v>
      </c>
      <c r="Y43" s="94" t="s">
        <v>251</v>
      </c>
      <c r="Z43" s="41"/>
      <c r="AA43" s="1" t="s">
        <v>140</v>
      </c>
      <c r="AB43" s="28" t="s">
        <v>278</v>
      </c>
    </row>
    <row r="44" spans="1:28" x14ac:dyDescent="0.3">
      <c r="A44" s="1" t="s">
        <v>46</v>
      </c>
      <c r="B44" s="1" t="s">
        <v>65</v>
      </c>
      <c r="C44" s="27" t="s">
        <v>152</v>
      </c>
      <c r="D44" s="38">
        <v>22</v>
      </c>
      <c r="E44" s="27" t="s">
        <v>356</v>
      </c>
      <c r="F44" s="27"/>
      <c r="G44" s="27"/>
      <c r="H44" s="27"/>
      <c r="I44" s="27"/>
      <c r="J44" s="27"/>
      <c r="K44" s="27"/>
      <c r="L44" s="84"/>
      <c r="M44" s="27"/>
      <c r="N44" s="27"/>
      <c r="O44" s="39"/>
      <c r="P44" s="39"/>
      <c r="Q44" s="85"/>
      <c r="R44" s="85"/>
      <c r="S44" s="85"/>
      <c r="T44" s="39"/>
      <c r="U44" s="40" t="str">
        <f t="shared" si="5"/>
        <v/>
      </c>
      <c r="V44" s="22">
        <v>446</v>
      </c>
      <c r="W44" s="22" t="s">
        <v>83</v>
      </c>
      <c r="X44" s="22" t="s">
        <v>77</v>
      </c>
      <c r="Y44" s="94" t="s">
        <v>251</v>
      </c>
      <c r="Z44" s="41"/>
      <c r="AA44" s="1" t="s">
        <v>140</v>
      </c>
      <c r="AB44" s="28" t="s">
        <v>278</v>
      </c>
    </row>
    <row r="45" spans="1:28" x14ac:dyDescent="0.3">
      <c r="A45" s="1" t="s">
        <v>46</v>
      </c>
      <c r="B45" s="1" t="s">
        <v>65</v>
      </c>
      <c r="C45" s="55" t="s">
        <v>39</v>
      </c>
      <c r="D45" s="1"/>
      <c r="E45" s="55"/>
      <c r="F45" s="55"/>
      <c r="G45" s="55"/>
      <c r="H45" s="55"/>
      <c r="I45" s="55"/>
      <c r="J45" s="55"/>
      <c r="K45" s="55"/>
      <c r="L45" s="55"/>
      <c r="M45" s="55"/>
      <c r="N45" s="5"/>
      <c r="O45" s="55"/>
      <c r="P45" s="55"/>
      <c r="Q45" s="55"/>
      <c r="R45" s="55">
        <v>18</v>
      </c>
      <c r="S45" s="42"/>
      <c r="T45" s="27"/>
      <c r="U45" s="40" t="str">
        <f t="shared" ref="U45" si="6">_xlfn.IFNA("",((T45+Q45+N45-R45)+(O45*2))/E45)</f>
        <v/>
      </c>
      <c r="V45" s="22">
        <v>446</v>
      </c>
      <c r="W45" s="22" t="s">
        <v>83</v>
      </c>
      <c r="X45" s="22" t="s">
        <v>77</v>
      </c>
      <c r="Y45" s="58" t="s">
        <v>251</v>
      </c>
      <c r="Z45" s="41"/>
      <c r="AA45" s="1" t="s">
        <v>140</v>
      </c>
      <c r="AB45" s="28" t="s">
        <v>278</v>
      </c>
    </row>
    <row r="46" spans="1:28" x14ac:dyDescent="0.3">
      <c r="A46" s="43" t="s">
        <v>46</v>
      </c>
      <c r="B46" s="43" t="s">
        <v>65</v>
      </c>
      <c r="C46" s="44" t="s">
        <v>40</v>
      </c>
      <c r="D46" s="43"/>
      <c r="E46" s="44">
        <f t="shared" ref="E46:T46" si="7">SUM(E35:E45)</f>
        <v>240</v>
      </c>
      <c r="F46" s="44">
        <f t="shared" si="7"/>
        <v>28</v>
      </c>
      <c r="G46" s="44">
        <f t="shared" si="7"/>
        <v>73</v>
      </c>
      <c r="H46" s="44">
        <f t="shared" si="7"/>
        <v>0</v>
      </c>
      <c r="I46" s="44">
        <f t="shared" si="7"/>
        <v>0</v>
      </c>
      <c r="J46" s="44">
        <f t="shared" si="7"/>
        <v>28</v>
      </c>
      <c r="K46" s="44">
        <f t="shared" si="7"/>
        <v>40</v>
      </c>
      <c r="L46" s="44">
        <f t="shared" si="7"/>
        <v>0</v>
      </c>
      <c r="M46" s="44">
        <f t="shared" si="7"/>
        <v>45</v>
      </c>
      <c r="N46" s="44">
        <f t="shared" si="7"/>
        <v>45</v>
      </c>
      <c r="O46" s="44">
        <f t="shared" si="7"/>
        <v>24</v>
      </c>
      <c r="P46" s="44">
        <f t="shared" si="7"/>
        <v>16</v>
      </c>
      <c r="Q46" s="44">
        <f t="shared" si="7"/>
        <v>0</v>
      </c>
      <c r="R46" s="44">
        <f t="shared" si="7"/>
        <v>18</v>
      </c>
      <c r="S46" s="44">
        <f t="shared" si="7"/>
        <v>0</v>
      </c>
      <c r="T46" s="44">
        <f t="shared" si="7"/>
        <v>84</v>
      </c>
      <c r="U46" s="45">
        <f>((T46+Q46+N46-R46)+(O46*2))/E46</f>
        <v>0.66249999999999998</v>
      </c>
      <c r="V46" s="46">
        <v>446</v>
      </c>
      <c r="W46" s="46" t="s">
        <v>83</v>
      </c>
      <c r="X46" s="46" t="s">
        <v>77</v>
      </c>
      <c r="Y46" s="59" t="s">
        <v>251</v>
      </c>
      <c r="Z46" s="47"/>
      <c r="AA46" s="43" t="s">
        <v>140</v>
      </c>
      <c r="AB46" s="68" t="s">
        <v>278</v>
      </c>
    </row>
    <row r="47" spans="1:28" x14ac:dyDescent="0.3">
      <c r="A47" s="1"/>
      <c r="B47" s="1"/>
      <c r="C47" s="1"/>
      <c r="D47" s="1"/>
      <c r="F47" s="48" t="s">
        <v>41</v>
      </c>
      <c r="G47" s="50">
        <f>F46/G46</f>
        <v>0.38356164383561642</v>
      </c>
      <c r="H47" s="27"/>
      <c r="I47" s="1"/>
      <c r="J47" s="48" t="s">
        <v>42</v>
      </c>
      <c r="K47" s="50">
        <f>J46/K46</f>
        <v>0.7</v>
      </c>
      <c r="L47" s="1"/>
      <c r="M47" s="39" t="s">
        <v>43</v>
      </c>
      <c r="N47" s="51">
        <v>10</v>
      </c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sheetProtection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823AF-1C30-4C9A-AFAE-FC7BAB16C25E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358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29638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117</v>
      </c>
      <c r="D4" s="7" t="s">
        <v>5</v>
      </c>
      <c r="E4" s="8"/>
      <c r="F4" s="5"/>
      <c r="G4" s="1"/>
      <c r="J4" s="15" t="s">
        <v>279</v>
      </c>
      <c r="K4" s="16" t="s">
        <v>45</v>
      </c>
      <c r="L4" s="17"/>
      <c r="M4" s="18"/>
      <c r="N4" s="19">
        <v>23</v>
      </c>
      <c r="O4" s="19">
        <v>18</v>
      </c>
      <c r="P4" s="19">
        <v>30</v>
      </c>
      <c r="Q4" s="19">
        <v>20</v>
      </c>
      <c r="R4" s="20"/>
      <c r="S4" s="21">
        <f>SUM(N4:R4)</f>
        <v>91</v>
      </c>
      <c r="T4" s="22">
        <v>451</v>
      </c>
    </row>
    <row r="5" spans="1:28" x14ac:dyDescent="0.3">
      <c r="B5" s="1"/>
      <c r="C5" s="6" t="s">
        <v>100</v>
      </c>
      <c r="D5" s="7" t="s">
        <v>6</v>
      </c>
      <c r="E5" s="1"/>
      <c r="F5" s="1"/>
      <c r="G5" s="1"/>
      <c r="J5" s="15" t="s">
        <v>280</v>
      </c>
      <c r="K5" s="16" t="s">
        <v>60</v>
      </c>
      <c r="L5" s="17"/>
      <c r="M5" s="18"/>
      <c r="N5" s="19">
        <v>29</v>
      </c>
      <c r="O5" s="19">
        <v>17</v>
      </c>
      <c r="P5" s="19">
        <v>22</v>
      </c>
      <c r="Q5" s="19">
        <v>29</v>
      </c>
      <c r="R5" s="20"/>
      <c r="S5" s="21">
        <f>SUM(N5:R5)</f>
        <v>97</v>
      </c>
      <c r="T5" s="22">
        <v>451</v>
      </c>
      <c r="U5" s="1"/>
      <c r="V5" s="1"/>
      <c r="W5" s="1"/>
    </row>
    <row r="6" spans="1:28" x14ac:dyDescent="0.3">
      <c r="C6" s="65"/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3"/>
      <c r="D7" s="7" t="s">
        <v>8</v>
      </c>
      <c r="G7" s="1"/>
      <c r="S7" s="1"/>
      <c r="T7" s="25" t="s">
        <v>9</v>
      </c>
      <c r="U7" s="1"/>
      <c r="V7" s="26">
        <v>451</v>
      </c>
      <c r="W7" s="1"/>
    </row>
    <row r="8" spans="1:28" x14ac:dyDescent="0.3">
      <c r="B8" s="1"/>
      <c r="C8" s="63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24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59</v>
      </c>
      <c r="B13" s="1" t="s">
        <v>46</v>
      </c>
      <c r="C13" s="27" t="s">
        <v>82</v>
      </c>
      <c r="D13" s="38">
        <v>52</v>
      </c>
      <c r="E13" s="84"/>
      <c r="F13" s="84"/>
      <c r="G13" s="84"/>
      <c r="H13" s="27"/>
      <c r="I13" s="27"/>
      <c r="J13" s="27">
        <v>4</v>
      </c>
      <c r="K13" s="84"/>
      <c r="L13" s="84"/>
      <c r="M13" s="84"/>
      <c r="N13" s="27">
        <f>SUM(L13:M13)</f>
        <v>0</v>
      </c>
      <c r="O13" s="84"/>
      <c r="P13" s="85"/>
      <c r="Q13" s="84"/>
      <c r="R13" s="84"/>
      <c r="S13" s="27"/>
      <c r="T13" s="27">
        <f>+(F13*2)+J13</f>
        <v>4</v>
      </c>
      <c r="U13" s="40" t="str">
        <f>IFERROR(((T13+Q13+N13-R13)+(O13*2))/E13,"")</f>
        <v/>
      </c>
      <c r="V13" s="22">
        <v>451</v>
      </c>
      <c r="W13" s="22" t="s">
        <v>83</v>
      </c>
      <c r="X13" s="22" t="s">
        <v>77</v>
      </c>
      <c r="Y13" s="94" t="s">
        <v>251</v>
      </c>
      <c r="Z13" s="41"/>
      <c r="AA13" s="1" t="s">
        <v>78</v>
      </c>
      <c r="AB13" s="28" t="s">
        <v>281</v>
      </c>
    </row>
    <row r="14" spans="1:28" x14ac:dyDescent="0.3">
      <c r="A14" s="1" t="s">
        <v>59</v>
      </c>
      <c r="B14" s="1" t="s">
        <v>46</v>
      </c>
      <c r="C14" s="27" t="s">
        <v>56</v>
      </c>
      <c r="D14" s="38">
        <v>20</v>
      </c>
      <c r="E14" s="84"/>
      <c r="F14" s="84"/>
      <c r="G14" s="84"/>
      <c r="H14" s="27"/>
      <c r="I14" s="27"/>
      <c r="J14" s="27">
        <v>12</v>
      </c>
      <c r="K14" s="84"/>
      <c r="L14" s="84"/>
      <c r="M14" s="84"/>
      <c r="N14" s="27">
        <f t="shared" ref="N14:N20" si="0">SUM(L14:M14)</f>
        <v>0</v>
      </c>
      <c r="O14" s="85"/>
      <c r="P14" s="85"/>
      <c r="Q14" s="85"/>
      <c r="R14" s="85"/>
      <c r="S14" s="39"/>
      <c r="T14" s="27">
        <f t="shared" ref="T14:T23" si="1">+(F14*2)+J14</f>
        <v>12</v>
      </c>
      <c r="U14" s="40" t="str">
        <f t="shared" ref="U14:U23" si="2">IFERROR(((T14+Q14+N14-R14)+(O14*2))/E14,"")</f>
        <v/>
      </c>
      <c r="V14" s="22">
        <v>451</v>
      </c>
      <c r="W14" s="22" t="s">
        <v>83</v>
      </c>
      <c r="X14" s="22" t="s">
        <v>77</v>
      </c>
      <c r="Y14" s="94" t="s">
        <v>251</v>
      </c>
      <c r="Z14" s="41"/>
      <c r="AA14" s="1" t="s">
        <v>78</v>
      </c>
      <c r="AB14" s="28" t="s">
        <v>281</v>
      </c>
    </row>
    <row r="15" spans="1:28" x14ac:dyDescent="0.3">
      <c r="A15" s="1" t="s">
        <v>59</v>
      </c>
      <c r="B15" s="1" t="s">
        <v>46</v>
      </c>
      <c r="C15" s="27" t="s">
        <v>47</v>
      </c>
      <c r="D15" s="38">
        <v>7</v>
      </c>
      <c r="E15" s="84"/>
      <c r="F15" s="84"/>
      <c r="G15" s="84"/>
      <c r="H15" s="27"/>
      <c r="I15" s="27"/>
      <c r="J15" s="27">
        <v>11</v>
      </c>
      <c r="K15" s="84"/>
      <c r="L15" s="84"/>
      <c r="M15" s="84"/>
      <c r="N15" s="27">
        <f t="shared" si="0"/>
        <v>0</v>
      </c>
      <c r="O15" s="85"/>
      <c r="P15" s="85"/>
      <c r="Q15" s="85"/>
      <c r="R15" s="85"/>
      <c r="S15" s="39"/>
      <c r="T15" s="27">
        <f t="shared" si="1"/>
        <v>11</v>
      </c>
      <c r="U15" s="40" t="str">
        <f t="shared" si="2"/>
        <v/>
      </c>
      <c r="V15" s="22">
        <v>451</v>
      </c>
      <c r="W15" s="22" t="s">
        <v>83</v>
      </c>
      <c r="X15" s="22" t="s">
        <v>77</v>
      </c>
      <c r="Y15" s="94" t="s">
        <v>251</v>
      </c>
      <c r="Z15" s="41"/>
      <c r="AA15" s="1" t="s">
        <v>78</v>
      </c>
      <c r="AB15" s="28" t="s">
        <v>281</v>
      </c>
    </row>
    <row r="16" spans="1:28" x14ac:dyDescent="0.3">
      <c r="A16" s="1" t="s">
        <v>59</v>
      </c>
      <c r="B16" s="1" t="s">
        <v>46</v>
      </c>
      <c r="C16" s="27" t="s">
        <v>80</v>
      </c>
      <c r="D16" s="38">
        <v>22</v>
      </c>
      <c r="E16" s="84" t="s">
        <v>438</v>
      </c>
      <c r="F16" s="84"/>
      <c r="G16" s="84"/>
      <c r="H16" s="27"/>
      <c r="I16" s="27"/>
      <c r="J16" s="27"/>
      <c r="K16" s="84"/>
      <c r="L16" s="84"/>
      <c r="M16" s="84"/>
      <c r="N16" s="27"/>
      <c r="O16" s="85"/>
      <c r="P16" s="85"/>
      <c r="Q16" s="85"/>
      <c r="R16" s="85"/>
      <c r="S16" s="39"/>
      <c r="T16" s="27"/>
      <c r="U16" s="40"/>
      <c r="V16" s="22">
        <v>451</v>
      </c>
      <c r="W16" s="22" t="s">
        <v>83</v>
      </c>
      <c r="X16" s="22" t="s">
        <v>77</v>
      </c>
      <c r="Y16" s="94" t="s">
        <v>251</v>
      </c>
      <c r="Z16" s="41"/>
      <c r="AA16" s="1" t="s">
        <v>78</v>
      </c>
      <c r="AB16" s="28" t="s">
        <v>281</v>
      </c>
    </row>
    <row r="17" spans="1:28" x14ac:dyDescent="0.3">
      <c r="A17" s="1" t="s">
        <v>59</v>
      </c>
      <c r="B17" s="1" t="s">
        <v>46</v>
      </c>
      <c r="C17" s="27" t="s">
        <v>48</v>
      </c>
      <c r="D17" s="38">
        <v>50</v>
      </c>
      <c r="E17" s="84"/>
      <c r="F17" s="84"/>
      <c r="G17" s="84"/>
      <c r="H17" s="27"/>
      <c r="I17" s="27"/>
      <c r="J17" s="27">
        <v>22</v>
      </c>
      <c r="K17" s="84"/>
      <c r="L17" s="84"/>
      <c r="M17" s="27">
        <v>22</v>
      </c>
      <c r="N17" s="27">
        <f t="shared" si="0"/>
        <v>22</v>
      </c>
      <c r="O17" s="85"/>
      <c r="P17" s="85"/>
      <c r="Q17" s="85"/>
      <c r="R17" s="85"/>
      <c r="S17" s="39"/>
      <c r="T17" s="27">
        <f t="shared" si="1"/>
        <v>22</v>
      </c>
      <c r="U17" s="40" t="str">
        <f t="shared" si="2"/>
        <v/>
      </c>
      <c r="V17" s="22">
        <v>451</v>
      </c>
      <c r="W17" s="22" t="s">
        <v>83</v>
      </c>
      <c r="X17" s="22" t="s">
        <v>77</v>
      </c>
      <c r="Y17" s="94" t="s">
        <v>251</v>
      </c>
      <c r="Z17" s="41"/>
      <c r="AA17" s="1" t="s">
        <v>78</v>
      </c>
      <c r="AB17" s="28" t="s">
        <v>281</v>
      </c>
    </row>
    <row r="18" spans="1:28" x14ac:dyDescent="0.3">
      <c r="A18" s="1" t="s">
        <v>59</v>
      </c>
      <c r="B18" s="1" t="s">
        <v>46</v>
      </c>
      <c r="C18" s="27" t="s">
        <v>49</v>
      </c>
      <c r="D18" s="38">
        <v>1</v>
      </c>
      <c r="E18" s="84"/>
      <c r="F18" s="84"/>
      <c r="G18" s="84"/>
      <c r="H18" s="27"/>
      <c r="I18" s="27"/>
      <c r="J18" s="27">
        <v>8</v>
      </c>
      <c r="K18" s="84"/>
      <c r="L18" s="84"/>
      <c r="M18" s="84"/>
      <c r="N18" s="27">
        <f t="shared" si="0"/>
        <v>0</v>
      </c>
      <c r="O18" s="85"/>
      <c r="P18" s="85"/>
      <c r="Q18" s="85"/>
      <c r="R18" s="85"/>
      <c r="S18" s="39"/>
      <c r="T18" s="27">
        <f t="shared" si="1"/>
        <v>8</v>
      </c>
      <c r="U18" s="40" t="str">
        <f t="shared" si="2"/>
        <v/>
      </c>
      <c r="V18" s="22">
        <v>451</v>
      </c>
      <c r="W18" s="22" t="s">
        <v>83</v>
      </c>
      <c r="X18" s="22" t="s">
        <v>77</v>
      </c>
      <c r="Y18" s="94" t="s">
        <v>251</v>
      </c>
      <c r="Z18" s="41"/>
      <c r="AA18" s="1" t="s">
        <v>78</v>
      </c>
      <c r="AB18" s="28" t="s">
        <v>281</v>
      </c>
    </row>
    <row r="19" spans="1:28" x14ac:dyDescent="0.3">
      <c r="A19" s="1" t="s">
        <v>59</v>
      </c>
      <c r="B19" s="1" t="s">
        <v>46</v>
      </c>
      <c r="C19" s="27" t="s">
        <v>123</v>
      </c>
      <c r="D19" s="38">
        <v>55</v>
      </c>
      <c r="E19" s="84"/>
      <c r="F19" s="84"/>
      <c r="G19" s="84"/>
      <c r="H19" s="27"/>
      <c r="I19" s="27"/>
      <c r="J19" s="27">
        <v>4</v>
      </c>
      <c r="K19" s="84"/>
      <c r="L19" s="84"/>
      <c r="M19" s="84"/>
      <c r="N19" s="27">
        <f t="shared" si="0"/>
        <v>0</v>
      </c>
      <c r="O19" s="85"/>
      <c r="P19" s="85"/>
      <c r="Q19" s="85"/>
      <c r="R19" s="85"/>
      <c r="S19" s="39"/>
      <c r="T19" s="27">
        <f t="shared" si="1"/>
        <v>4</v>
      </c>
      <c r="U19" s="40" t="str">
        <f t="shared" si="2"/>
        <v/>
      </c>
      <c r="V19" s="22">
        <v>451</v>
      </c>
      <c r="W19" s="22" t="s">
        <v>83</v>
      </c>
      <c r="X19" s="22" t="s">
        <v>77</v>
      </c>
      <c r="Y19" s="94" t="s">
        <v>251</v>
      </c>
      <c r="Z19" s="41"/>
      <c r="AA19" s="1" t="s">
        <v>78</v>
      </c>
      <c r="AB19" s="28" t="s">
        <v>281</v>
      </c>
    </row>
    <row r="20" spans="1:28" x14ac:dyDescent="0.3">
      <c r="A20" s="1" t="s">
        <v>59</v>
      </c>
      <c r="B20" s="1" t="s">
        <v>46</v>
      </c>
      <c r="C20" s="27" t="s">
        <v>50</v>
      </c>
      <c r="D20" s="38">
        <v>12</v>
      </c>
      <c r="E20" s="84"/>
      <c r="F20" s="84"/>
      <c r="G20" s="84"/>
      <c r="H20" s="27"/>
      <c r="I20" s="27"/>
      <c r="J20" s="27">
        <v>9</v>
      </c>
      <c r="K20" s="84"/>
      <c r="L20" s="84"/>
      <c r="M20" s="84"/>
      <c r="N20" s="27">
        <f t="shared" si="0"/>
        <v>0</v>
      </c>
      <c r="O20" s="85"/>
      <c r="P20" s="85"/>
      <c r="Q20" s="85"/>
      <c r="R20" s="85"/>
      <c r="S20" s="39"/>
      <c r="T20" s="27">
        <f t="shared" si="1"/>
        <v>9</v>
      </c>
      <c r="U20" s="40" t="str">
        <f t="shared" si="2"/>
        <v/>
      </c>
      <c r="V20" s="22">
        <v>451</v>
      </c>
      <c r="W20" s="22" t="s">
        <v>83</v>
      </c>
      <c r="X20" s="22" t="s">
        <v>77</v>
      </c>
      <c r="Y20" s="94" t="s">
        <v>251</v>
      </c>
      <c r="Z20" s="41"/>
      <c r="AA20" s="1" t="s">
        <v>78</v>
      </c>
      <c r="AB20" s="28" t="s">
        <v>281</v>
      </c>
    </row>
    <row r="21" spans="1:28" x14ac:dyDescent="0.3">
      <c r="A21" s="1" t="s">
        <v>59</v>
      </c>
      <c r="B21" s="1" t="s">
        <v>46</v>
      </c>
      <c r="C21" s="27" t="s">
        <v>54</v>
      </c>
      <c r="D21" s="38">
        <v>11</v>
      </c>
      <c r="E21" s="84" t="s">
        <v>430</v>
      </c>
      <c r="F21" s="84"/>
      <c r="G21" s="84"/>
      <c r="H21" s="27"/>
      <c r="I21" s="27"/>
      <c r="J21" s="27"/>
      <c r="K21" s="84"/>
      <c r="L21" s="84"/>
      <c r="M21" s="84"/>
      <c r="N21" s="27">
        <f>SUM(L21:M21)</f>
        <v>0</v>
      </c>
      <c r="O21" s="85"/>
      <c r="P21" s="85"/>
      <c r="Q21" s="85"/>
      <c r="R21" s="85"/>
      <c r="S21" s="39"/>
      <c r="T21" s="27">
        <f t="shared" si="1"/>
        <v>0</v>
      </c>
      <c r="U21" s="40" t="str">
        <f t="shared" si="2"/>
        <v/>
      </c>
      <c r="V21" s="22">
        <v>451</v>
      </c>
      <c r="W21" s="22" t="s">
        <v>83</v>
      </c>
      <c r="X21" s="22" t="s">
        <v>77</v>
      </c>
      <c r="Y21" s="94" t="s">
        <v>251</v>
      </c>
      <c r="Z21" s="41"/>
      <c r="AA21" s="1" t="s">
        <v>78</v>
      </c>
      <c r="AB21" s="28" t="s">
        <v>281</v>
      </c>
    </row>
    <row r="22" spans="1:28" x14ac:dyDescent="0.3">
      <c r="A22" s="1" t="s">
        <v>59</v>
      </c>
      <c r="B22" s="1" t="s">
        <v>46</v>
      </c>
      <c r="C22" s="27" t="s">
        <v>51</v>
      </c>
      <c r="D22" s="38">
        <v>44</v>
      </c>
      <c r="E22" s="84"/>
      <c r="F22" s="84"/>
      <c r="G22" s="84"/>
      <c r="H22" s="27"/>
      <c r="I22" s="27"/>
      <c r="J22" s="27">
        <v>14</v>
      </c>
      <c r="K22" s="84"/>
      <c r="L22" s="84"/>
      <c r="M22" s="84"/>
      <c r="N22" s="27">
        <f>SUM(L22:M22)</f>
        <v>0</v>
      </c>
      <c r="O22" s="85"/>
      <c r="P22" s="85"/>
      <c r="Q22" s="85"/>
      <c r="R22" s="85"/>
      <c r="S22" s="39"/>
      <c r="T22" s="27">
        <f t="shared" si="1"/>
        <v>14</v>
      </c>
      <c r="U22" s="40" t="str">
        <f t="shared" si="2"/>
        <v/>
      </c>
      <c r="V22" s="22">
        <v>451</v>
      </c>
      <c r="W22" s="22" t="s">
        <v>83</v>
      </c>
      <c r="X22" s="22" t="s">
        <v>77</v>
      </c>
      <c r="Y22" s="94" t="s">
        <v>251</v>
      </c>
      <c r="Z22" s="41"/>
      <c r="AA22" s="1" t="s">
        <v>78</v>
      </c>
      <c r="AB22" s="28" t="s">
        <v>281</v>
      </c>
    </row>
    <row r="23" spans="1:28" x14ac:dyDescent="0.3">
      <c r="A23" s="1" t="s">
        <v>59</v>
      </c>
      <c r="B23" s="1" t="s">
        <v>46</v>
      </c>
      <c r="C23" s="27" t="s">
        <v>52</v>
      </c>
      <c r="D23" s="38">
        <v>10</v>
      </c>
      <c r="E23" s="84"/>
      <c r="F23" s="84"/>
      <c r="G23" s="84"/>
      <c r="H23" s="27"/>
      <c r="I23" s="27"/>
      <c r="J23" s="27">
        <v>7</v>
      </c>
      <c r="K23" s="84"/>
      <c r="L23" s="84"/>
      <c r="M23" s="84"/>
      <c r="N23" s="27">
        <f>SUM(L23:M23)</f>
        <v>0</v>
      </c>
      <c r="O23" s="85"/>
      <c r="P23" s="85"/>
      <c r="Q23" s="85"/>
      <c r="R23" s="85"/>
      <c r="S23" s="39"/>
      <c r="T23" s="27">
        <f t="shared" si="1"/>
        <v>7</v>
      </c>
      <c r="U23" s="40" t="str">
        <f t="shared" si="2"/>
        <v/>
      </c>
      <c r="V23" s="22">
        <v>451</v>
      </c>
      <c r="W23" s="22" t="s">
        <v>83</v>
      </c>
      <c r="X23" s="22" t="s">
        <v>77</v>
      </c>
      <c r="Y23" s="94" t="s">
        <v>251</v>
      </c>
      <c r="Z23" s="41"/>
      <c r="AA23" s="1" t="s">
        <v>78</v>
      </c>
      <c r="AB23" s="28" t="s">
        <v>281</v>
      </c>
    </row>
    <row r="24" spans="1:28" x14ac:dyDescent="0.3">
      <c r="A24" s="1" t="s">
        <v>59</v>
      </c>
      <c r="B24" s="1" t="s">
        <v>46</v>
      </c>
      <c r="C24" s="55" t="s">
        <v>39</v>
      </c>
      <c r="D24" s="1"/>
      <c r="E24" s="55">
        <v>240</v>
      </c>
      <c r="F24" s="55">
        <v>37</v>
      </c>
      <c r="G24" s="55"/>
      <c r="H24" s="55"/>
      <c r="I24" s="55"/>
      <c r="J24" s="55">
        <v>17</v>
      </c>
      <c r="K24" s="55">
        <v>20</v>
      </c>
      <c r="L24" s="55"/>
      <c r="M24" s="55"/>
      <c r="N24" s="5"/>
      <c r="O24" s="55"/>
      <c r="P24" s="55">
        <v>26</v>
      </c>
      <c r="Q24" s="42"/>
      <c r="R24" s="42"/>
      <c r="S24" s="42"/>
      <c r="T24" s="27"/>
      <c r="U24" s="40" t="str">
        <f t="shared" ref="U24" si="3">_xlfn.IFNA("",((T24+Q24+N24-R24)+(O24*2))/E24)</f>
        <v/>
      </c>
      <c r="V24" s="22">
        <v>451</v>
      </c>
      <c r="W24" s="22" t="s">
        <v>83</v>
      </c>
      <c r="X24" s="22" t="s">
        <v>77</v>
      </c>
      <c r="Y24" s="94" t="s">
        <v>251</v>
      </c>
      <c r="Z24" s="41"/>
      <c r="AA24" s="1" t="s">
        <v>78</v>
      </c>
      <c r="AB24" s="28" t="s">
        <v>281</v>
      </c>
    </row>
    <row r="25" spans="1:28" x14ac:dyDescent="0.3">
      <c r="A25" s="43" t="s">
        <v>59</v>
      </c>
      <c r="B25" s="43" t="s">
        <v>46</v>
      </c>
      <c r="C25" s="44" t="s">
        <v>40</v>
      </c>
      <c r="D25" s="43"/>
      <c r="E25" s="44">
        <f t="shared" ref="E25:T25" si="4">SUM(E13:E24)</f>
        <v>240</v>
      </c>
      <c r="F25" s="44">
        <f t="shared" si="4"/>
        <v>37</v>
      </c>
      <c r="G25" s="44">
        <f t="shared" si="4"/>
        <v>0</v>
      </c>
      <c r="H25" s="44">
        <f t="shared" si="4"/>
        <v>0</v>
      </c>
      <c r="I25" s="44">
        <f t="shared" si="4"/>
        <v>0</v>
      </c>
      <c r="J25" s="44">
        <f t="shared" si="4"/>
        <v>108</v>
      </c>
      <c r="K25" s="44">
        <f t="shared" si="4"/>
        <v>20</v>
      </c>
      <c r="L25" s="44">
        <f t="shared" si="4"/>
        <v>0</v>
      </c>
      <c r="M25" s="44">
        <f t="shared" si="4"/>
        <v>22</v>
      </c>
      <c r="N25" s="44">
        <f t="shared" si="4"/>
        <v>22</v>
      </c>
      <c r="O25" s="44">
        <f t="shared" si="4"/>
        <v>0</v>
      </c>
      <c r="P25" s="44">
        <f t="shared" si="4"/>
        <v>26</v>
      </c>
      <c r="Q25" s="44">
        <f t="shared" si="4"/>
        <v>0</v>
      </c>
      <c r="R25" s="44">
        <f t="shared" si="4"/>
        <v>0</v>
      </c>
      <c r="S25" s="44">
        <f t="shared" si="4"/>
        <v>0</v>
      </c>
      <c r="T25" s="44">
        <f t="shared" si="4"/>
        <v>91</v>
      </c>
      <c r="U25" s="45">
        <f>((T25+Q25+N25-R25)+(O25*2))/E25</f>
        <v>0.47083333333333333</v>
      </c>
      <c r="V25" s="46">
        <v>451</v>
      </c>
      <c r="W25" s="46" t="s">
        <v>83</v>
      </c>
      <c r="X25" s="46" t="s">
        <v>77</v>
      </c>
      <c r="Y25" s="59" t="s">
        <v>251</v>
      </c>
      <c r="Z25" s="47"/>
      <c r="AA25" s="43" t="s">
        <v>78</v>
      </c>
      <c r="AB25" s="68" t="s">
        <v>281</v>
      </c>
    </row>
    <row r="26" spans="1:28" x14ac:dyDescent="0.3">
      <c r="A26" s="1"/>
      <c r="B26" s="1"/>
      <c r="C26" s="1"/>
      <c r="D26" s="1"/>
      <c r="F26" s="48" t="s">
        <v>41</v>
      </c>
      <c r="G26" s="49" t="e">
        <f>F25/G25</f>
        <v>#DIV/0!</v>
      </c>
      <c r="H26" s="27"/>
      <c r="I26" s="1"/>
      <c r="J26" s="48" t="s">
        <v>42</v>
      </c>
      <c r="K26" s="50">
        <f>J25/K25</f>
        <v>5.4</v>
      </c>
      <c r="L26" s="1"/>
      <c r="M26" s="39" t="s">
        <v>43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B28" s="1"/>
      <c r="C28" s="1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21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59</v>
      </c>
      <c r="C35" s="27" t="s">
        <v>191</v>
      </c>
      <c r="D35" s="38">
        <v>24</v>
      </c>
      <c r="E35" s="84"/>
      <c r="F35" s="84"/>
      <c r="G35" s="84"/>
      <c r="H35" s="27"/>
      <c r="I35" s="27"/>
      <c r="J35" s="84"/>
      <c r="K35" s="84"/>
      <c r="L35" s="84"/>
      <c r="M35" s="84"/>
      <c r="N35" s="27">
        <f>SUM(L35:M35)</f>
        <v>0</v>
      </c>
      <c r="O35" s="84"/>
      <c r="P35" s="85"/>
      <c r="Q35" s="84"/>
      <c r="R35" s="84"/>
      <c r="S35" s="84"/>
      <c r="T35" s="27">
        <v>2</v>
      </c>
      <c r="U35" s="40" t="str">
        <f>IFERROR(((T35+Q35+N35-R35)+(O35*2))/E35,"")</f>
        <v/>
      </c>
      <c r="V35" s="22">
        <v>451</v>
      </c>
      <c r="W35" s="22" t="s">
        <v>76</v>
      </c>
      <c r="X35" s="22" t="s">
        <v>84</v>
      </c>
      <c r="Y35" s="58" t="s">
        <v>251</v>
      </c>
      <c r="Z35" s="41"/>
      <c r="AA35" s="1" t="s">
        <v>192</v>
      </c>
      <c r="AB35" s="28" t="s">
        <v>282</v>
      </c>
    </row>
    <row r="36" spans="1:28" x14ac:dyDescent="0.3">
      <c r="A36" s="1" t="s">
        <v>46</v>
      </c>
      <c r="B36" s="1" t="s">
        <v>59</v>
      </c>
      <c r="C36" s="27" t="s">
        <v>194</v>
      </c>
      <c r="D36" s="38">
        <v>22</v>
      </c>
      <c r="E36" s="84"/>
      <c r="F36" s="84"/>
      <c r="G36" s="84"/>
      <c r="H36" s="27"/>
      <c r="I36" s="27"/>
      <c r="J36" s="84"/>
      <c r="K36" s="84"/>
      <c r="L36" s="84"/>
      <c r="M36" s="84"/>
      <c r="N36" s="27">
        <f t="shared" ref="N36:N41" si="5">SUM(L36:M36)</f>
        <v>0</v>
      </c>
      <c r="O36" s="85"/>
      <c r="P36" s="85"/>
      <c r="Q36" s="85"/>
      <c r="R36" s="85"/>
      <c r="S36" s="85"/>
      <c r="T36" s="39">
        <v>10</v>
      </c>
      <c r="U36" s="40" t="str">
        <f t="shared" ref="U36:U46" si="6">IFERROR(((T36+Q36+N36-R36)+(O36*2))/E36,"")</f>
        <v/>
      </c>
      <c r="V36" s="22">
        <v>451</v>
      </c>
      <c r="W36" s="22" t="s">
        <v>76</v>
      </c>
      <c r="X36" s="22" t="s">
        <v>84</v>
      </c>
      <c r="Y36" s="58" t="s">
        <v>251</v>
      </c>
      <c r="Z36" s="41"/>
      <c r="AA36" s="1" t="s">
        <v>192</v>
      </c>
      <c r="AB36" s="28" t="s">
        <v>282</v>
      </c>
    </row>
    <row r="37" spans="1:28" x14ac:dyDescent="0.3">
      <c r="A37" s="1" t="s">
        <v>46</v>
      </c>
      <c r="B37" s="1" t="s">
        <v>59</v>
      </c>
      <c r="C37" s="27" t="s">
        <v>195</v>
      </c>
      <c r="D37" s="38">
        <v>21</v>
      </c>
      <c r="E37" s="84"/>
      <c r="F37" s="84"/>
      <c r="G37" s="84"/>
      <c r="H37" s="27"/>
      <c r="I37" s="27"/>
      <c r="J37" s="84"/>
      <c r="K37" s="84"/>
      <c r="L37" s="84"/>
      <c r="M37" s="84"/>
      <c r="N37" s="27">
        <f t="shared" si="5"/>
        <v>0</v>
      </c>
      <c r="O37" s="85"/>
      <c r="P37" s="85"/>
      <c r="Q37" s="85"/>
      <c r="R37" s="85"/>
      <c r="S37" s="85"/>
      <c r="T37" s="39">
        <v>4</v>
      </c>
      <c r="U37" s="40" t="str">
        <f t="shared" si="6"/>
        <v/>
      </c>
      <c r="V37" s="22">
        <v>451</v>
      </c>
      <c r="W37" s="22" t="s">
        <v>76</v>
      </c>
      <c r="X37" s="22" t="s">
        <v>84</v>
      </c>
      <c r="Y37" s="58" t="s">
        <v>251</v>
      </c>
      <c r="Z37" s="41"/>
      <c r="AA37" s="1" t="s">
        <v>192</v>
      </c>
      <c r="AB37" s="28" t="s">
        <v>282</v>
      </c>
    </row>
    <row r="38" spans="1:28" x14ac:dyDescent="0.3">
      <c r="A38" s="1" t="s">
        <v>46</v>
      </c>
      <c r="B38" s="1" t="s">
        <v>59</v>
      </c>
      <c r="C38" s="27" t="s">
        <v>196</v>
      </c>
      <c r="D38" s="38">
        <v>15</v>
      </c>
      <c r="E38" s="84"/>
      <c r="F38" s="84"/>
      <c r="G38" s="84"/>
      <c r="H38" s="27"/>
      <c r="I38" s="27"/>
      <c r="J38" s="84"/>
      <c r="K38" s="84"/>
      <c r="L38" s="84"/>
      <c r="M38" s="84"/>
      <c r="N38" s="27">
        <f t="shared" si="5"/>
        <v>0</v>
      </c>
      <c r="O38" s="85"/>
      <c r="P38" s="85"/>
      <c r="Q38" s="85"/>
      <c r="R38" s="85"/>
      <c r="S38" s="85"/>
      <c r="T38" s="39">
        <v>2</v>
      </c>
      <c r="U38" s="40" t="str">
        <f t="shared" si="6"/>
        <v/>
      </c>
      <c r="V38" s="22">
        <v>451</v>
      </c>
      <c r="W38" s="22" t="s">
        <v>76</v>
      </c>
      <c r="X38" s="22" t="s">
        <v>84</v>
      </c>
      <c r="Y38" s="58" t="s">
        <v>251</v>
      </c>
      <c r="Z38" s="41"/>
      <c r="AA38" s="1" t="s">
        <v>192</v>
      </c>
      <c r="AB38" s="28" t="s">
        <v>282</v>
      </c>
    </row>
    <row r="39" spans="1:28" x14ac:dyDescent="0.3">
      <c r="A39" s="1" t="s">
        <v>46</v>
      </c>
      <c r="B39" s="1" t="s">
        <v>59</v>
      </c>
      <c r="C39" s="27" t="s">
        <v>197</v>
      </c>
      <c r="D39" s="38">
        <v>10</v>
      </c>
      <c r="E39" s="84" t="s">
        <v>448</v>
      </c>
      <c r="F39" s="84"/>
      <c r="G39" s="84"/>
      <c r="H39" s="27"/>
      <c r="I39" s="27"/>
      <c r="J39" s="84"/>
      <c r="K39" s="84"/>
      <c r="L39" s="84"/>
      <c r="M39" s="84"/>
      <c r="N39" s="27">
        <f t="shared" si="5"/>
        <v>0</v>
      </c>
      <c r="O39" s="85"/>
      <c r="P39" s="85"/>
      <c r="Q39" s="85"/>
      <c r="R39" s="85"/>
      <c r="S39" s="85"/>
      <c r="T39" s="39">
        <f t="shared" ref="T39:T40" si="7">(H39*3)+((F39-H39)*2)+J39</f>
        <v>0</v>
      </c>
      <c r="U39" s="40" t="str">
        <f t="shared" si="6"/>
        <v/>
      </c>
      <c r="V39" s="22">
        <v>451</v>
      </c>
      <c r="W39" s="22" t="s">
        <v>76</v>
      </c>
      <c r="X39" s="22" t="s">
        <v>84</v>
      </c>
      <c r="Y39" s="58" t="s">
        <v>251</v>
      </c>
      <c r="Z39" s="41"/>
      <c r="AA39" s="1" t="s">
        <v>192</v>
      </c>
      <c r="AB39" s="28" t="s">
        <v>282</v>
      </c>
    </row>
    <row r="40" spans="1:28" x14ac:dyDescent="0.3">
      <c r="A40" s="1" t="s">
        <v>46</v>
      </c>
      <c r="B40" s="1" t="s">
        <v>59</v>
      </c>
      <c r="C40" s="27" t="s">
        <v>198</v>
      </c>
      <c r="D40" s="38">
        <v>14</v>
      </c>
      <c r="E40" s="84" t="s">
        <v>448</v>
      </c>
      <c r="F40" s="84"/>
      <c r="G40" s="84"/>
      <c r="H40" s="27"/>
      <c r="I40" s="27"/>
      <c r="J40" s="84"/>
      <c r="K40" s="84"/>
      <c r="L40" s="84"/>
      <c r="M40" s="84"/>
      <c r="N40" s="27">
        <f t="shared" si="5"/>
        <v>0</v>
      </c>
      <c r="O40" s="85"/>
      <c r="P40" s="85"/>
      <c r="Q40" s="85"/>
      <c r="R40" s="85"/>
      <c r="S40" s="85"/>
      <c r="T40" s="39">
        <f t="shared" si="7"/>
        <v>0</v>
      </c>
      <c r="U40" s="40" t="str">
        <f t="shared" si="6"/>
        <v/>
      </c>
      <c r="V40" s="22">
        <v>451</v>
      </c>
      <c r="W40" s="22" t="s">
        <v>76</v>
      </c>
      <c r="X40" s="22" t="s">
        <v>84</v>
      </c>
      <c r="Y40" s="58" t="s">
        <v>251</v>
      </c>
      <c r="Z40" s="41"/>
      <c r="AA40" s="1" t="s">
        <v>192</v>
      </c>
      <c r="AB40" s="28" t="s">
        <v>282</v>
      </c>
    </row>
    <row r="41" spans="1:28" x14ac:dyDescent="0.3">
      <c r="A41" s="1" t="s">
        <v>46</v>
      </c>
      <c r="B41" s="1" t="s">
        <v>59</v>
      </c>
      <c r="C41" s="27" t="s">
        <v>199</v>
      </c>
      <c r="D41" s="38">
        <v>44</v>
      </c>
      <c r="E41" s="84"/>
      <c r="F41" s="84"/>
      <c r="G41" s="84"/>
      <c r="H41" s="27"/>
      <c r="I41" s="27"/>
      <c r="J41" s="84"/>
      <c r="K41" s="84"/>
      <c r="L41" s="84"/>
      <c r="M41" s="84"/>
      <c r="N41" s="27">
        <f t="shared" si="5"/>
        <v>0</v>
      </c>
      <c r="O41" s="85"/>
      <c r="P41" s="85"/>
      <c r="Q41" s="85"/>
      <c r="R41" s="85"/>
      <c r="S41" s="85"/>
      <c r="T41" s="39">
        <v>20</v>
      </c>
      <c r="U41" s="40" t="str">
        <f t="shared" si="6"/>
        <v/>
      </c>
      <c r="V41" s="22">
        <v>451</v>
      </c>
      <c r="W41" s="22" t="s">
        <v>76</v>
      </c>
      <c r="X41" s="22" t="s">
        <v>84</v>
      </c>
      <c r="Y41" s="58" t="s">
        <v>251</v>
      </c>
      <c r="Z41" s="41"/>
      <c r="AA41" s="1" t="s">
        <v>192</v>
      </c>
      <c r="AB41" s="28" t="s">
        <v>282</v>
      </c>
    </row>
    <row r="42" spans="1:28" x14ac:dyDescent="0.3">
      <c r="A42" s="1" t="s">
        <v>46</v>
      </c>
      <c r="B42" s="1" t="s">
        <v>59</v>
      </c>
      <c r="C42" s="27" t="s">
        <v>200</v>
      </c>
      <c r="D42" s="38">
        <v>26</v>
      </c>
      <c r="E42" s="84" t="s">
        <v>448</v>
      </c>
      <c r="F42" s="84"/>
      <c r="G42" s="84"/>
      <c r="H42" s="27"/>
      <c r="I42" s="27"/>
      <c r="J42" s="84"/>
      <c r="K42" s="84"/>
      <c r="L42" s="84"/>
      <c r="M42" s="84"/>
      <c r="N42" s="27">
        <f>SUM(L42:M42)</f>
        <v>0</v>
      </c>
      <c r="O42" s="85"/>
      <c r="P42" s="85"/>
      <c r="Q42" s="85"/>
      <c r="R42" s="85"/>
      <c r="S42" s="85"/>
      <c r="T42" s="39">
        <f>(H42*3)+((F42-H42)*2)+J42</f>
        <v>0</v>
      </c>
      <c r="U42" s="40" t="str">
        <f t="shared" si="6"/>
        <v/>
      </c>
      <c r="V42" s="22">
        <v>451</v>
      </c>
      <c r="W42" s="22" t="s">
        <v>76</v>
      </c>
      <c r="X42" s="22" t="s">
        <v>84</v>
      </c>
      <c r="Y42" s="58" t="s">
        <v>251</v>
      </c>
      <c r="Z42" s="41"/>
      <c r="AA42" s="1" t="s">
        <v>192</v>
      </c>
      <c r="AB42" s="28" t="s">
        <v>282</v>
      </c>
    </row>
    <row r="43" spans="1:28" x14ac:dyDescent="0.3">
      <c r="A43" s="1" t="s">
        <v>46</v>
      </c>
      <c r="B43" s="1" t="s">
        <v>59</v>
      </c>
      <c r="C43" s="27" t="s">
        <v>444</v>
      </c>
      <c r="D43" s="38">
        <v>12</v>
      </c>
      <c r="E43" s="84"/>
      <c r="F43" s="84"/>
      <c r="G43" s="84"/>
      <c r="H43" s="27"/>
      <c r="I43" s="27"/>
      <c r="J43" s="84"/>
      <c r="K43" s="84"/>
      <c r="L43" s="84"/>
      <c r="M43" s="84"/>
      <c r="N43" s="27">
        <f>SUM(L43:M43)</f>
        <v>0</v>
      </c>
      <c r="O43" s="85"/>
      <c r="P43" s="85"/>
      <c r="Q43" s="85"/>
      <c r="R43" s="85"/>
      <c r="S43" s="85"/>
      <c r="T43" s="39">
        <v>6</v>
      </c>
      <c r="U43" s="40" t="str">
        <f t="shared" si="6"/>
        <v/>
      </c>
      <c r="V43" s="22">
        <v>451</v>
      </c>
      <c r="W43" s="22" t="s">
        <v>76</v>
      </c>
      <c r="X43" s="22" t="s">
        <v>84</v>
      </c>
      <c r="Y43" s="58" t="s">
        <v>251</v>
      </c>
      <c r="Z43" s="41"/>
      <c r="AA43" s="1" t="s">
        <v>192</v>
      </c>
      <c r="AB43" s="28" t="s">
        <v>282</v>
      </c>
    </row>
    <row r="44" spans="1:28" x14ac:dyDescent="0.3">
      <c r="A44" s="1" t="s">
        <v>46</v>
      </c>
      <c r="B44" s="1" t="s">
        <v>59</v>
      </c>
      <c r="C44" s="27" t="s">
        <v>202</v>
      </c>
      <c r="D44" s="38">
        <v>25</v>
      </c>
      <c r="E44" s="84"/>
      <c r="F44" s="84"/>
      <c r="G44" s="84"/>
      <c r="H44" s="27"/>
      <c r="I44" s="27"/>
      <c r="J44" s="84"/>
      <c r="K44" s="84"/>
      <c r="L44" s="84"/>
      <c r="M44" s="84"/>
      <c r="N44" s="27">
        <f>SUM(L44:M44)</f>
        <v>0</v>
      </c>
      <c r="O44" s="85"/>
      <c r="P44" s="85"/>
      <c r="Q44" s="85"/>
      <c r="R44" s="85"/>
      <c r="S44" s="85"/>
      <c r="T44" s="39">
        <v>11</v>
      </c>
      <c r="U44" s="40" t="str">
        <f t="shared" si="6"/>
        <v/>
      </c>
      <c r="V44" s="22">
        <v>451</v>
      </c>
      <c r="W44" s="22" t="s">
        <v>76</v>
      </c>
      <c r="X44" s="22" t="s">
        <v>84</v>
      </c>
      <c r="Y44" s="58" t="s">
        <v>251</v>
      </c>
      <c r="Z44" s="41"/>
      <c r="AA44" s="1" t="s">
        <v>192</v>
      </c>
      <c r="AB44" s="28" t="s">
        <v>282</v>
      </c>
    </row>
    <row r="45" spans="1:28" x14ac:dyDescent="0.3">
      <c r="A45" s="1" t="s">
        <v>46</v>
      </c>
      <c r="B45" s="1" t="s">
        <v>59</v>
      </c>
      <c r="C45" s="27" t="s">
        <v>203</v>
      </c>
      <c r="D45" s="38">
        <v>42</v>
      </c>
      <c r="E45" s="84"/>
      <c r="F45" s="27">
        <v>11</v>
      </c>
      <c r="G45" s="84"/>
      <c r="H45" s="27"/>
      <c r="I45" s="27"/>
      <c r="J45" s="39">
        <v>16</v>
      </c>
      <c r="K45" s="39">
        <v>18</v>
      </c>
      <c r="L45" s="84"/>
      <c r="M45" s="27">
        <v>16</v>
      </c>
      <c r="N45" s="27">
        <f>SUM(L45:M45)</f>
        <v>16</v>
      </c>
      <c r="O45" s="85"/>
      <c r="P45" s="85"/>
      <c r="Q45" s="85"/>
      <c r="R45" s="85"/>
      <c r="S45" s="85"/>
      <c r="T45" s="39">
        <f>(H45*3)+((F45-H45)*2)+J45</f>
        <v>38</v>
      </c>
      <c r="U45" s="40" t="str">
        <f t="shared" si="6"/>
        <v/>
      </c>
      <c r="V45" s="22">
        <v>451</v>
      </c>
      <c r="W45" s="22" t="s">
        <v>76</v>
      </c>
      <c r="X45" s="22" t="s">
        <v>84</v>
      </c>
      <c r="Y45" s="58" t="s">
        <v>251</v>
      </c>
      <c r="Z45" s="41"/>
      <c r="AA45" s="1" t="s">
        <v>192</v>
      </c>
      <c r="AB45" s="28" t="s">
        <v>282</v>
      </c>
    </row>
    <row r="46" spans="1:28" x14ac:dyDescent="0.3">
      <c r="A46" s="1" t="s">
        <v>46</v>
      </c>
      <c r="B46" s="1" t="s">
        <v>59</v>
      </c>
      <c r="C46" s="27" t="s">
        <v>204</v>
      </c>
      <c r="D46" s="38">
        <v>20</v>
      </c>
      <c r="E46" s="84"/>
      <c r="F46" s="84"/>
      <c r="G46" s="84"/>
      <c r="H46" s="27"/>
      <c r="I46" s="27"/>
      <c r="J46" s="84"/>
      <c r="K46" s="84"/>
      <c r="L46" s="84"/>
      <c r="M46" s="84"/>
      <c r="N46" s="27">
        <f>SUM(L46:M46)</f>
        <v>0</v>
      </c>
      <c r="O46" s="85"/>
      <c r="P46" s="85"/>
      <c r="Q46" s="85"/>
      <c r="R46" s="85"/>
      <c r="S46" s="85"/>
      <c r="T46" s="39">
        <v>4</v>
      </c>
      <c r="U46" s="40" t="str">
        <f t="shared" si="6"/>
        <v/>
      </c>
      <c r="V46" s="22">
        <v>451</v>
      </c>
      <c r="W46" s="22" t="s">
        <v>76</v>
      </c>
      <c r="X46" s="22" t="s">
        <v>84</v>
      </c>
      <c r="Y46" s="58" t="s">
        <v>251</v>
      </c>
      <c r="Z46" s="41"/>
      <c r="AA46" s="1" t="s">
        <v>192</v>
      </c>
      <c r="AB46" s="28" t="s">
        <v>282</v>
      </c>
    </row>
    <row r="47" spans="1:28" x14ac:dyDescent="0.3">
      <c r="A47" s="1" t="s">
        <v>46</v>
      </c>
      <c r="B47" s="1" t="s">
        <v>59</v>
      </c>
      <c r="C47" s="55" t="s">
        <v>39</v>
      </c>
      <c r="D47" s="1"/>
      <c r="E47" s="55">
        <v>240</v>
      </c>
      <c r="F47" s="55">
        <v>14</v>
      </c>
      <c r="G47" s="55"/>
      <c r="H47" s="55"/>
      <c r="I47" s="55"/>
      <c r="J47" s="55">
        <v>11</v>
      </c>
      <c r="K47" s="55">
        <v>16</v>
      </c>
      <c r="L47" s="55"/>
      <c r="M47" s="55"/>
      <c r="N47" s="55"/>
      <c r="O47" s="55"/>
      <c r="P47" s="55">
        <v>20</v>
      </c>
      <c r="Q47" s="55"/>
      <c r="R47" s="42"/>
      <c r="S47" s="42"/>
      <c r="T47" s="42"/>
      <c r="U47" s="40" t="str">
        <f t="shared" ref="U47" si="8">_xlfn.IFNA("",((T47+Q47+N47-R47)+(O47*2))/E47)</f>
        <v/>
      </c>
      <c r="V47" s="22">
        <v>451</v>
      </c>
      <c r="W47" s="22" t="s">
        <v>76</v>
      </c>
      <c r="X47" s="22" t="s">
        <v>84</v>
      </c>
      <c r="Y47" s="58" t="s">
        <v>251</v>
      </c>
      <c r="Z47" s="41"/>
      <c r="AA47" s="1" t="s">
        <v>192</v>
      </c>
      <c r="AB47" s="28" t="s">
        <v>282</v>
      </c>
    </row>
    <row r="48" spans="1:28" x14ac:dyDescent="0.3">
      <c r="A48" s="43" t="s">
        <v>46</v>
      </c>
      <c r="B48" s="43" t="s">
        <v>59</v>
      </c>
      <c r="C48" s="44" t="s">
        <v>40</v>
      </c>
      <c r="D48" s="43"/>
      <c r="E48" s="44">
        <f t="shared" ref="E48:T48" si="9">SUM(E35:E47)</f>
        <v>240</v>
      </c>
      <c r="F48" s="44">
        <f t="shared" si="9"/>
        <v>25</v>
      </c>
      <c r="G48" s="44">
        <f t="shared" si="9"/>
        <v>0</v>
      </c>
      <c r="H48" s="44">
        <f t="shared" si="9"/>
        <v>0</v>
      </c>
      <c r="I48" s="44">
        <f t="shared" si="9"/>
        <v>0</v>
      </c>
      <c r="J48" s="44">
        <f t="shared" si="9"/>
        <v>27</v>
      </c>
      <c r="K48" s="44">
        <f t="shared" si="9"/>
        <v>34</v>
      </c>
      <c r="L48" s="44">
        <f t="shared" si="9"/>
        <v>0</v>
      </c>
      <c r="M48" s="44">
        <f t="shared" si="9"/>
        <v>16</v>
      </c>
      <c r="N48" s="44">
        <f t="shared" si="9"/>
        <v>16</v>
      </c>
      <c r="O48" s="44">
        <f t="shared" si="9"/>
        <v>0</v>
      </c>
      <c r="P48" s="44">
        <f t="shared" si="9"/>
        <v>20</v>
      </c>
      <c r="Q48" s="44">
        <f t="shared" si="9"/>
        <v>0</v>
      </c>
      <c r="R48" s="44">
        <f t="shared" si="9"/>
        <v>0</v>
      </c>
      <c r="S48" s="44">
        <f t="shared" si="9"/>
        <v>0</v>
      </c>
      <c r="T48" s="44">
        <f t="shared" si="9"/>
        <v>97</v>
      </c>
      <c r="U48" s="45">
        <f>((T48+Q48+N48-R48)+(O48*2))/E48</f>
        <v>0.47083333333333333</v>
      </c>
      <c r="V48" s="46">
        <v>451</v>
      </c>
      <c r="W48" s="46" t="s">
        <v>76</v>
      </c>
      <c r="X48" s="46" t="s">
        <v>84</v>
      </c>
      <c r="Y48" s="59" t="s">
        <v>251</v>
      </c>
      <c r="Z48" s="47"/>
      <c r="AA48" s="43" t="s">
        <v>192</v>
      </c>
      <c r="AB48" s="78" t="s">
        <v>282</v>
      </c>
    </row>
    <row r="49" spans="1:28" x14ac:dyDescent="0.3">
      <c r="A49" s="1"/>
      <c r="B49" s="1"/>
      <c r="C49" s="1"/>
      <c r="D49" s="1"/>
      <c r="F49" s="48" t="s">
        <v>41</v>
      </c>
      <c r="G49" s="49" t="e">
        <f>F48/G48</f>
        <v>#DIV/0!</v>
      </c>
      <c r="H49" s="27"/>
      <c r="I49" s="1"/>
      <c r="J49" s="48" t="s">
        <v>42</v>
      </c>
      <c r="K49" s="50">
        <f>J48/K48</f>
        <v>0.79411764705882348</v>
      </c>
      <c r="L49" s="1"/>
      <c r="M49" s="39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J50">
        <v>27</v>
      </c>
      <c r="K50">
        <v>34</v>
      </c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0EBDD-C655-45B3-B3EE-A4B1CD7B5929}">
  <sheetPr>
    <tabColor rgb="FF92D05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404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29641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110</v>
      </c>
      <c r="D4" s="7" t="s">
        <v>5</v>
      </c>
      <c r="E4" s="8"/>
      <c r="F4" s="5"/>
      <c r="G4" s="1"/>
      <c r="J4" s="15" t="s">
        <v>112</v>
      </c>
      <c r="K4" s="16" t="str">
        <f>+C11</f>
        <v>St. Louis Streak</v>
      </c>
      <c r="L4" s="17"/>
      <c r="M4" s="18"/>
      <c r="N4" s="19">
        <v>20</v>
      </c>
      <c r="O4" s="19">
        <v>36</v>
      </c>
      <c r="P4" s="19">
        <v>20</v>
      </c>
      <c r="Q4" s="19">
        <v>17</v>
      </c>
      <c r="R4" s="19">
        <v>4</v>
      </c>
      <c r="S4" s="21">
        <f>SUM(N4:R4)</f>
        <v>97</v>
      </c>
      <c r="T4" s="22">
        <v>454</v>
      </c>
    </row>
    <row r="5" spans="1:28" x14ac:dyDescent="0.3">
      <c r="B5" s="1"/>
      <c r="C5" s="6" t="s">
        <v>72</v>
      </c>
      <c r="D5" s="7" t="s">
        <v>6</v>
      </c>
      <c r="E5" s="1"/>
      <c r="F5" s="1"/>
      <c r="G5" s="1"/>
      <c r="J5" s="15" t="s">
        <v>113</v>
      </c>
      <c r="K5" s="16" t="str">
        <f>+C33</f>
        <v>Dallas Diamonds</v>
      </c>
      <c r="L5" s="17"/>
      <c r="M5" s="18"/>
      <c r="N5" s="19">
        <v>27</v>
      </c>
      <c r="O5" s="19">
        <v>28</v>
      </c>
      <c r="P5" s="19">
        <v>19</v>
      </c>
      <c r="Q5" s="19">
        <v>19</v>
      </c>
      <c r="R5" s="19">
        <v>10</v>
      </c>
      <c r="S5" s="21">
        <f>SUM(N5:R5)</f>
        <v>103</v>
      </c>
      <c r="T5" s="22">
        <v>454</v>
      </c>
      <c r="U5" s="1"/>
      <c r="V5" s="1"/>
      <c r="W5" s="1"/>
    </row>
    <row r="6" spans="1:28" x14ac:dyDescent="0.3">
      <c r="C6" s="23">
        <v>714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111</v>
      </c>
      <c r="D7" s="7" t="s">
        <v>8</v>
      </c>
      <c r="G7" s="1"/>
      <c r="S7" s="1"/>
      <c r="T7" s="25" t="s">
        <v>9</v>
      </c>
      <c r="U7" s="1"/>
      <c r="V7" s="26">
        <v>454</v>
      </c>
      <c r="W7" s="1"/>
    </row>
    <row r="8" spans="1:28" x14ac:dyDescent="0.3">
      <c r="B8" s="1"/>
      <c r="C8" s="24" t="s">
        <v>73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0.10069444444444443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25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67</v>
      </c>
      <c r="B13" s="1" t="s">
        <v>46</v>
      </c>
      <c r="C13" s="27" t="s">
        <v>82</v>
      </c>
      <c r="D13" s="38">
        <v>52</v>
      </c>
      <c r="E13" s="27">
        <v>35</v>
      </c>
      <c r="F13" s="27">
        <v>12</v>
      </c>
      <c r="G13" s="27">
        <v>23</v>
      </c>
      <c r="H13" s="27"/>
      <c r="I13" s="27"/>
      <c r="J13" s="27">
        <v>3</v>
      </c>
      <c r="K13" s="27">
        <v>4</v>
      </c>
      <c r="L13" s="27">
        <v>3</v>
      </c>
      <c r="M13" s="27">
        <v>4</v>
      </c>
      <c r="N13" s="27">
        <f>SUM(L13:M13)</f>
        <v>7</v>
      </c>
      <c r="O13" s="27">
        <v>0</v>
      </c>
      <c r="P13" s="39">
        <v>3</v>
      </c>
      <c r="Q13" s="27">
        <v>1</v>
      </c>
      <c r="R13" s="27">
        <v>5</v>
      </c>
      <c r="S13" s="27">
        <v>0</v>
      </c>
      <c r="T13" s="27">
        <f>+(F13*2)+J13</f>
        <v>27</v>
      </c>
      <c r="U13" s="40">
        <f>IFERROR(((T13+Q13+N13-R13)+(O13*2))/E13,"")</f>
        <v>0.8571428571428571</v>
      </c>
      <c r="V13" s="22">
        <v>454</v>
      </c>
      <c r="W13" s="22" t="s">
        <v>76</v>
      </c>
      <c r="X13" s="22" t="s">
        <v>77</v>
      </c>
      <c r="Y13" s="58">
        <v>714</v>
      </c>
      <c r="Z13" s="36" t="s">
        <v>2</v>
      </c>
      <c r="AA13" s="1" t="s">
        <v>78</v>
      </c>
      <c r="AB13" s="28" t="s">
        <v>109</v>
      </c>
    </row>
    <row r="14" spans="1:28" x14ac:dyDescent="0.3">
      <c r="A14" s="1" t="s">
        <v>67</v>
      </c>
      <c r="B14" s="1" t="s">
        <v>46</v>
      </c>
      <c r="C14" s="27" t="s">
        <v>56</v>
      </c>
      <c r="D14" s="38">
        <v>20</v>
      </c>
      <c r="E14" s="27">
        <v>37</v>
      </c>
      <c r="F14" s="27">
        <v>7</v>
      </c>
      <c r="G14" s="27">
        <v>13</v>
      </c>
      <c r="H14" s="27"/>
      <c r="I14" s="27"/>
      <c r="J14" s="27">
        <v>3</v>
      </c>
      <c r="K14" s="27">
        <v>4</v>
      </c>
      <c r="L14" s="27">
        <v>1</v>
      </c>
      <c r="M14" s="27">
        <v>3</v>
      </c>
      <c r="N14" s="27">
        <f t="shared" ref="N14:N21" si="0">SUM(L14:M14)</f>
        <v>4</v>
      </c>
      <c r="O14" s="39">
        <v>2</v>
      </c>
      <c r="P14" s="39">
        <v>4</v>
      </c>
      <c r="Q14" s="39">
        <v>2</v>
      </c>
      <c r="R14" s="39">
        <v>3</v>
      </c>
      <c r="S14" s="39">
        <v>0</v>
      </c>
      <c r="T14" s="27">
        <f t="shared" ref="T14:T24" si="1">+(F14*2)+J14</f>
        <v>17</v>
      </c>
      <c r="U14" s="40">
        <f t="shared" ref="U14:U24" si="2">IFERROR(((T14+Q14+N14-R14)+(O14*2))/E14,"")</f>
        <v>0.64864864864864868</v>
      </c>
      <c r="V14" s="22">
        <v>454</v>
      </c>
      <c r="W14" s="22" t="s">
        <v>76</v>
      </c>
      <c r="X14" s="22" t="s">
        <v>77</v>
      </c>
      <c r="Y14" s="58">
        <v>714</v>
      </c>
      <c r="Z14" s="36" t="s">
        <v>2</v>
      </c>
      <c r="AA14" s="1" t="s">
        <v>78</v>
      </c>
      <c r="AB14" s="28" t="s">
        <v>109</v>
      </c>
    </row>
    <row r="15" spans="1:28" x14ac:dyDescent="0.3">
      <c r="A15" s="1" t="s">
        <v>67</v>
      </c>
      <c r="B15" s="1" t="s">
        <v>46</v>
      </c>
      <c r="C15" s="27" t="s">
        <v>47</v>
      </c>
      <c r="D15" s="38">
        <v>7</v>
      </c>
      <c r="E15" s="27">
        <v>18</v>
      </c>
      <c r="F15" s="27">
        <v>0</v>
      </c>
      <c r="G15" s="27">
        <v>1</v>
      </c>
      <c r="H15" s="27"/>
      <c r="I15" s="27"/>
      <c r="J15" s="27">
        <v>0</v>
      </c>
      <c r="K15" s="27">
        <v>0</v>
      </c>
      <c r="L15" s="27">
        <v>1</v>
      </c>
      <c r="M15" s="27">
        <v>0</v>
      </c>
      <c r="N15" s="27">
        <f t="shared" si="0"/>
        <v>1</v>
      </c>
      <c r="O15" s="39">
        <v>3</v>
      </c>
      <c r="P15" s="39">
        <v>2</v>
      </c>
      <c r="Q15" s="39">
        <v>0</v>
      </c>
      <c r="R15" s="39">
        <v>2</v>
      </c>
      <c r="S15" s="39">
        <v>0</v>
      </c>
      <c r="T15" s="27">
        <f t="shared" si="1"/>
        <v>0</v>
      </c>
      <c r="U15" s="40">
        <f t="shared" si="2"/>
        <v>0.27777777777777779</v>
      </c>
      <c r="V15" s="22">
        <v>454</v>
      </c>
      <c r="W15" s="22" t="s">
        <v>76</v>
      </c>
      <c r="X15" s="22" t="s">
        <v>77</v>
      </c>
      <c r="Y15" s="58">
        <v>714</v>
      </c>
      <c r="Z15" s="36" t="s">
        <v>2</v>
      </c>
      <c r="AA15" s="1" t="s">
        <v>78</v>
      </c>
      <c r="AB15" s="28" t="s">
        <v>109</v>
      </c>
    </row>
    <row r="16" spans="1:28" x14ac:dyDescent="0.3">
      <c r="A16" s="1" t="s">
        <v>67</v>
      </c>
      <c r="B16" s="1" t="s">
        <v>46</v>
      </c>
      <c r="C16" s="27" t="s">
        <v>80</v>
      </c>
      <c r="D16" s="38">
        <v>22</v>
      </c>
      <c r="E16" s="27" t="s">
        <v>438</v>
      </c>
      <c r="F16" s="27"/>
      <c r="G16" s="27"/>
      <c r="H16" s="27"/>
      <c r="I16" s="27"/>
      <c r="J16" s="27"/>
      <c r="K16" s="27"/>
      <c r="L16" s="27"/>
      <c r="M16" s="27"/>
      <c r="N16" s="27"/>
      <c r="O16" s="39"/>
      <c r="P16" s="39"/>
      <c r="Q16" s="39"/>
      <c r="R16" s="39"/>
      <c r="S16" s="39"/>
      <c r="T16" s="27"/>
      <c r="U16" s="40"/>
      <c r="V16" s="22">
        <v>454</v>
      </c>
      <c r="W16" s="22" t="s">
        <v>76</v>
      </c>
      <c r="X16" s="22" t="s">
        <v>77</v>
      </c>
      <c r="Y16" s="58">
        <v>714</v>
      </c>
      <c r="Z16" s="36" t="s">
        <v>2</v>
      </c>
      <c r="AA16" s="1" t="s">
        <v>78</v>
      </c>
      <c r="AB16" s="28" t="s">
        <v>109</v>
      </c>
    </row>
    <row r="17" spans="1:28" x14ac:dyDescent="0.3">
      <c r="A17" s="1" t="s">
        <v>67</v>
      </c>
      <c r="B17" s="1" t="s">
        <v>46</v>
      </c>
      <c r="C17" s="27" t="s">
        <v>48</v>
      </c>
      <c r="D17" s="38">
        <v>50</v>
      </c>
      <c r="E17" s="27">
        <v>18</v>
      </c>
      <c r="F17" s="27">
        <v>5</v>
      </c>
      <c r="G17" s="27">
        <v>12</v>
      </c>
      <c r="H17" s="27"/>
      <c r="I17" s="27"/>
      <c r="J17" s="27">
        <v>3</v>
      </c>
      <c r="K17" s="27">
        <v>4</v>
      </c>
      <c r="L17" s="27">
        <v>5</v>
      </c>
      <c r="M17" s="27">
        <v>0</v>
      </c>
      <c r="N17" s="27">
        <f t="shared" si="0"/>
        <v>5</v>
      </c>
      <c r="O17" s="39">
        <v>0</v>
      </c>
      <c r="P17" s="39">
        <v>4</v>
      </c>
      <c r="Q17" s="39">
        <v>0</v>
      </c>
      <c r="R17" s="39">
        <v>2</v>
      </c>
      <c r="S17" s="39">
        <v>0</v>
      </c>
      <c r="T17" s="27">
        <f t="shared" si="1"/>
        <v>13</v>
      </c>
      <c r="U17" s="40">
        <f t="shared" si="2"/>
        <v>0.88888888888888884</v>
      </c>
      <c r="V17" s="22">
        <v>454</v>
      </c>
      <c r="W17" s="22" t="s">
        <v>76</v>
      </c>
      <c r="X17" s="22" t="s">
        <v>77</v>
      </c>
      <c r="Y17" s="58">
        <v>714</v>
      </c>
      <c r="Z17" s="36" t="s">
        <v>2</v>
      </c>
      <c r="AA17" s="1" t="s">
        <v>78</v>
      </c>
      <c r="AB17" s="28" t="s">
        <v>109</v>
      </c>
    </row>
    <row r="18" spans="1:28" x14ac:dyDescent="0.3">
      <c r="A18" s="1" t="s">
        <v>67</v>
      </c>
      <c r="B18" s="1" t="s">
        <v>46</v>
      </c>
      <c r="C18" s="27" t="s">
        <v>49</v>
      </c>
      <c r="D18" s="38">
        <v>1</v>
      </c>
      <c r="E18" s="27">
        <v>40</v>
      </c>
      <c r="F18" s="27">
        <v>0</v>
      </c>
      <c r="G18" s="27">
        <v>3</v>
      </c>
      <c r="H18" s="27"/>
      <c r="I18" s="27"/>
      <c r="J18" s="27">
        <v>0</v>
      </c>
      <c r="K18" s="27">
        <v>0</v>
      </c>
      <c r="L18" s="27">
        <v>0</v>
      </c>
      <c r="M18" s="27">
        <v>3</v>
      </c>
      <c r="N18" s="27">
        <f t="shared" si="0"/>
        <v>3</v>
      </c>
      <c r="O18" s="39">
        <v>5</v>
      </c>
      <c r="P18" s="39">
        <v>4</v>
      </c>
      <c r="Q18" s="39">
        <v>2</v>
      </c>
      <c r="R18" s="39">
        <v>2</v>
      </c>
      <c r="S18" s="39">
        <v>0</v>
      </c>
      <c r="T18" s="27">
        <f t="shared" si="1"/>
        <v>0</v>
      </c>
      <c r="U18" s="40">
        <f t="shared" si="2"/>
        <v>0.32500000000000001</v>
      </c>
      <c r="V18" s="22">
        <v>454</v>
      </c>
      <c r="W18" s="22" t="s">
        <v>76</v>
      </c>
      <c r="X18" s="22" t="s">
        <v>77</v>
      </c>
      <c r="Y18" s="58">
        <v>714</v>
      </c>
      <c r="Z18" s="36" t="s">
        <v>2</v>
      </c>
      <c r="AA18" s="1" t="s">
        <v>78</v>
      </c>
      <c r="AB18" s="28" t="s">
        <v>109</v>
      </c>
    </row>
    <row r="19" spans="1:28" x14ac:dyDescent="0.3">
      <c r="A19" s="1" t="s">
        <v>67</v>
      </c>
      <c r="B19" s="1" t="s">
        <v>46</v>
      </c>
      <c r="C19" s="27" t="s">
        <v>123</v>
      </c>
      <c r="D19" s="38">
        <v>55</v>
      </c>
      <c r="E19" s="27" t="s">
        <v>430</v>
      </c>
      <c r="F19" s="27"/>
      <c r="G19" s="27"/>
      <c r="H19" s="27"/>
      <c r="I19" s="27"/>
      <c r="J19" s="27"/>
      <c r="K19" s="27"/>
      <c r="L19" s="27"/>
      <c r="M19" s="27"/>
      <c r="N19" s="27"/>
      <c r="O19" s="39"/>
      <c r="P19" s="39"/>
      <c r="Q19" s="39"/>
      <c r="R19" s="39"/>
      <c r="S19" s="39"/>
      <c r="T19" s="27"/>
      <c r="U19" s="40" t="str">
        <f t="shared" ref="U19" si="3">IFERROR(((T19+Q19+N19-R19)+(O19*2))/E19,"")</f>
        <v/>
      </c>
      <c r="V19" s="22">
        <v>454</v>
      </c>
      <c r="W19" s="22" t="s">
        <v>76</v>
      </c>
      <c r="X19" s="22" t="s">
        <v>77</v>
      </c>
      <c r="Y19" s="58">
        <v>714</v>
      </c>
      <c r="Z19" s="36" t="s">
        <v>2</v>
      </c>
      <c r="AA19" s="1" t="s">
        <v>78</v>
      </c>
      <c r="AB19" s="28" t="s">
        <v>109</v>
      </c>
    </row>
    <row r="20" spans="1:28" x14ac:dyDescent="0.3">
      <c r="A20" s="1" t="s">
        <v>67</v>
      </c>
      <c r="B20" s="1" t="s">
        <v>46</v>
      </c>
      <c r="C20" s="27" t="s">
        <v>53</v>
      </c>
      <c r="D20" s="38">
        <v>34</v>
      </c>
      <c r="E20" s="27">
        <v>12</v>
      </c>
      <c r="F20" s="27">
        <v>1</v>
      </c>
      <c r="G20" s="27">
        <v>1</v>
      </c>
      <c r="H20" s="27"/>
      <c r="I20" s="27"/>
      <c r="J20" s="27">
        <v>0</v>
      </c>
      <c r="K20" s="27">
        <v>0</v>
      </c>
      <c r="L20" s="27">
        <v>3</v>
      </c>
      <c r="M20" s="27">
        <v>0</v>
      </c>
      <c r="N20" s="27">
        <f t="shared" si="0"/>
        <v>3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27">
        <f t="shared" si="1"/>
        <v>2</v>
      </c>
      <c r="U20" s="40">
        <f t="shared" si="2"/>
        <v>0.41666666666666669</v>
      </c>
      <c r="V20" s="22">
        <v>454</v>
      </c>
      <c r="W20" s="22" t="s">
        <v>76</v>
      </c>
      <c r="X20" s="22" t="s">
        <v>77</v>
      </c>
      <c r="Y20" s="58">
        <v>714</v>
      </c>
      <c r="Z20" s="36" t="s">
        <v>2</v>
      </c>
      <c r="AA20" s="1" t="s">
        <v>78</v>
      </c>
      <c r="AB20" s="28" t="s">
        <v>109</v>
      </c>
    </row>
    <row r="21" spans="1:28" x14ac:dyDescent="0.3">
      <c r="A21" s="1" t="s">
        <v>67</v>
      </c>
      <c r="B21" s="1" t="s">
        <v>46</v>
      </c>
      <c r="C21" s="27" t="s">
        <v>50</v>
      </c>
      <c r="D21" s="38">
        <v>12</v>
      </c>
      <c r="E21" s="27">
        <v>50</v>
      </c>
      <c r="F21" s="27">
        <v>7</v>
      </c>
      <c r="G21" s="27">
        <v>22</v>
      </c>
      <c r="H21" s="27">
        <v>0</v>
      </c>
      <c r="I21" s="27">
        <v>1</v>
      </c>
      <c r="J21" s="27">
        <v>2</v>
      </c>
      <c r="K21" s="27">
        <v>2</v>
      </c>
      <c r="L21" s="27">
        <v>2</v>
      </c>
      <c r="M21" s="27">
        <v>4</v>
      </c>
      <c r="N21" s="27">
        <f t="shared" si="0"/>
        <v>6</v>
      </c>
      <c r="O21" s="39">
        <v>9</v>
      </c>
      <c r="P21" s="39">
        <v>5</v>
      </c>
      <c r="Q21" s="39">
        <v>3</v>
      </c>
      <c r="R21" s="39">
        <v>3</v>
      </c>
      <c r="S21" s="39">
        <v>2</v>
      </c>
      <c r="T21" s="27">
        <f t="shared" si="1"/>
        <v>16</v>
      </c>
      <c r="U21" s="40">
        <f t="shared" si="2"/>
        <v>0.8</v>
      </c>
      <c r="V21" s="22">
        <v>454</v>
      </c>
      <c r="W21" s="22" t="s">
        <v>76</v>
      </c>
      <c r="X21" s="22" t="s">
        <v>77</v>
      </c>
      <c r="Y21" s="58">
        <v>714</v>
      </c>
      <c r="Z21" s="36" t="s">
        <v>2</v>
      </c>
      <c r="AA21" s="1" t="s">
        <v>78</v>
      </c>
      <c r="AB21" s="28" t="s">
        <v>109</v>
      </c>
    </row>
    <row r="22" spans="1:28" x14ac:dyDescent="0.3">
      <c r="A22" s="1" t="s">
        <v>67</v>
      </c>
      <c r="B22" s="1" t="s">
        <v>46</v>
      </c>
      <c r="C22" s="27" t="s">
        <v>54</v>
      </c>
      <c r="D22" s="38">
        <v>11</v>
      </c>
      <c r="E22" s="27" t="s">
        <v>430</v>
      </c>
      <c r="F22" s="27"/>
      <c r="G22" s="27"/>
      <c r="H22" s="27"/>
      <c r="I22" s="27"/>
      <c r="J22" s="27"/>
      <c r="K22" s="27"/>
      <c r="L22" s="27"/>
      <c r="M22" s="27"/>
      <c r="N22" s="27"/>
      <c r="O22" s="39"/>
      <c r="P22" s="39"/>
      <c r="Q22" s="39"/>
      <c r="R22" s="39"/>
      <c r="S22" s="39"/>
      <c r="T22" s="27"/>
      <c r="U22" s="40"/>
      <c r="V22" s="22">
        <v>454</v>
      </c>
      <c r="W22" s="22" t="s">
        <v>76</v>
      </c>
      <c r="X22" s="22" t="s">
        <v>77</v>
      </c>
      <c r="Y22" s="58">
        <v>714</v>
      </c>
      <c r="Z22" s="36" t="s">
        <v>2</v>
      </c>
      <c r="AA22" s="1" t="s">
        <v>78</v>
      </c>
      <c r="AB22" s="28" t="s">
        <v>109</v>
      </c>
    </row>
    <row r="23" spans="1:28" x14ac:dyDescent="0.3">
      <c r="A23" s="1" t="s">
        <v>67</v>
      </c>
      <c r="B23" s="1" t="s">
        <v>46</v>
      </c>
      <c r="C23" s="27" t="s">
        <v>51</v>
      </c>
      <c r="D23" s="38">
        <v>44</v>
      </c>
      <c r="E23" s="27">
        <v>38</v>
      </c>
      <c r="F23" s="27">
        <v>7</v>
      </c>
      <c r="G23" s="27">
        <v>11</v>
      </c>
      <c r="H23" s="27"/>
      <c r="I23" s="27"/>
      <c r="J23" s="27">
        <v>4</v>
      </c>
      <c r="K23" s="27">
        <v>5</v>
      </c>
      <c r="L23" s="27">
        <v>3</v>
      </c>
      <c r="M23" s="27">
        <v>6</v>
      </c>
      <c r="N23" s="27">
        <f>SUM(L23:M23)</f>
        <v>9</v>
      </c>
      <c r="O23" s="39">
        <v>2</v>
      </c>
      <c r="P23" s="39">
        <v>5</v>
      </c>
      <c r="Q23" s="39">
        <v>5</v>
      </c>
      <c r="R23" s="39">
        <v>4</v>
      </c>
      <c r="S23" s="39">
        <v>0</v>
      </c>
      <c r="T23" s="27">
        <f t="shared" si="1"/>
        <v>18</v>
      </c>
      <c r="U23" s="40">
        <f t="shared" si="2"/>
        <v>0.84210526315789469</v>
      </c>
      <c r="V23" s="22">
        <v>454</v>
      </c>
      <c r="W23" s="22" t="s">
        <v>76</v>
      </c>
      <c r="X23" s="22" t="s">
        <v>77</v>
      </c>
      <c r="Y23" s="58">
        <v>714</v>
      </c>
      <c r="Z23" s="36" t="s">
        <v>2</v>
      </c>
      <c r="AA23" s="1" t="s">
        <v>78</v>
      </c>
      <c r="AB23" s="28" t="s">
        <v>109</v>
      </c>
    </row>
    <row r="24" spans="1:28" x14ac:dyDescent="0.3">
      <c r="A24" s="1" t="s">
        <v>67</v>
      </c>
      <c r="B24" s="1" t="s">
        <v>46</v>
      </c>
      <c r="C24" s="27" t="s">
        <v>52</v>
      </c>
      <c r="D24" s="38">
        <v>10</v>
      </c>
      <c r="E24" s="27">
        <v>17</v>
      </c>
      <c r="F24" s="27">
        <v>2</v>
      </c>
      <c r="G24" s="27">
        <v>6</v>
      </c>
      <c r="H24" s="27"/>
      <c r="I24" s="27"/>
      <c r="J24" s="27">
        <v>0</v>
      </c>
      <c r="K24" s="27">
        <v>0</v>
      </c>
      <c r="L24" s="27">
        <v>0</v>
      </c>
      <c r="M24" s="27">
        <v>2</v>
      </c>
      <c r="N24" s="27">
        <f>SUM(L24:M24)</f>
        <v>2</v>
      </c>
      <c r="O24" s="39">
        <v>1</v>
      </c>
      <c r="P24" s="39">
        <v>0</v>
      </c>
      <c r="Q24" s="39">
        <v>1</v>
      </c>
      <c r="R24" s="39">
        <v>3</v>
      </c>
      <c r="S24" s="39">
        <v>0</v>
      </c>
      <c r="T24" s="27">
        <f t="shared" si="1"/>
        <v>4</v>
      </c>
      <c r="U24" s="40">
        <f t="shared" si="2"/>
        <v>0.35294117647058826</v>
      </c>
      <c r="V24" s="22">
        <v>454</v>
      </c>
      <c r="W24" s="22" t="s">
        <v>76</v>
      </c>
      <c r="X24" s="22" t="s">
        <v>77</v>
      </c>
      <c r="Y24" s="58">
        <v>714</v>
      </c>
      <c r="Z24" s="36" t="s">
        <v>2</v>
      </c>
      <c r="AA24" s="1" t="s">
        <v>78</v>
      </c>
      <c r="AB24" s="28" t="s">
        <v>109</v>
      </c>
    </row>
    <row r="25" spans="1:28" x14ac:dyDescent="0.3">
      <c r="A25" s="43" t="s">
        <v>67</v>
      </c>
      <c r="B25" s="43" t="s">
        <v>46</v>
      </c>
      <c r="C25" s="44" t="s">
        <v>40</v>
      </c>
      <c r="D25" s="43"/>
      <c r="E25" s="44">
        <f t="shared" ref="E25:T25" si="4">SUM(E13:E24)</f>
        <v>265</v>
      </c>
      <c r="F25" s="44">
        <f t="shared" si="4"/>
        <v>41</v>
      </c>
      <c r="G25" s="44">
        <f t="shared" si="4"/>
        <v>92</v>
      </c>
      <c r="H25" s="44">
        <f t="shared" si="4"/>
        <v>0</v>
      </c>
      <c r="I25" s="44">
        <f t="shared" si="4"/>
        <v>1</v>
      </c>
      <c r="J25" s="44">
        <f t="shared" si="4"/>
        <v>15</v>
      </c>
      <c r="K25" s="44">
        <f t="shared" si="4"/>
        <v>19</v>
      </c>
      <c r="L25" s="44">
        <f t="shared" si="4"/>
        <v>18</v>
      </c>
      <c r="M25" s="44">
        <f t="shared" si="4"/>
        <v>22</v>
      </c>
      <c r="N25" s="44">
        <f t="shared" si="4"/>
        <v>40</v>
      </c>
      <c r="O25" s="44">
        <f t="shared" si="4"/>
        <v>22</v>
      </c>
      <c r="P25" s="44">
        <f t="shared" si="4"/>
        <v>27</v>
      </c>
      <c r="Q25" s="44">
        <f t="shared" si="4"/>
        <v>14</v>
      </c>
      <c r="R25" s="44">
        <f t="shared" si="4"/>
        <v>24</v>
      </c>
      <c r="S25" s="44">
        <f t="shared" si="4"/>
        <v>2</v>
      </c>
      <c r="T25" s="44">
        <f t="shared" si="4"/>
        <v>97</v>
      </c>
      <c r="U25" s="45">
        <f>((T25+Q25+N25-R25)+(O25*2))/E25</f>
        <v>0.6452830188679245</v>
      </c>
      <c r="V25" s="46">
        <v>454</v>
      </c>
      <c r="W25" s="46" t="s">
        <v>76</v>
      </c>
      <c r="X25" s="46" t="s">
        <v>77</v>
      </c>
      <c r="Y25" s="59">
        <v>714</v>
      </c>
      <c r="Z25" s="76" t="s">
        <v>2</v>
      </c>
      <c r="AA25" s="43" t="s">
        <v>78</v>
      </c>
      <c r="AB25" s="78" t="s">
        <v>109</v>
      </c>
    </row>
    <row r="26" spans="1:28" x14ac:dyDescent="0.3">
      <c r="A26" s="1"/>
      <c r="B26" s="1"/>
      <c r="C26" s="1"/>
      <c r="D26" s="1"/>
      <c r="F26" s="48" t="s">
        <v>41</v>
      </c>
      <c r="G26" s="49">
        <f>F25/G25</f>
        <v>0.44565217391304346</v>
      </c>
      <c r="H26" s="27"/>
      <c r="I26" s="1"/>
      <c r="J26" s="48" t="s">
        <v>42</v>
      </c>
      <c r="K26" s="50">
        <f>J25/K25</f>
        <v>0.78947368421052633</v>
      </c>
      <c r="L26" s="1"/>
      <c r="M26" s="39" t="s">
        <v>43</v>
      </c>
      <c r="N26" s="51">
        <v>9</v>
      </c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23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67</v>
      </c>
      <c r="C35" s="27" t="s">
        <v>87</v>
      </c>
      <c r="D35" s="38">
        <v>11</v>
      </c>
      <c r="E35" s="27">
        <v>18</v>
      </c>
      <c r="F35" s="27">
        <v>1</v>
      </c>
      <c r="G35" s="27">
        <v>5</v>
      </c>
      <c r="H35" s="27"/>
      <c r="I35" s="27"/>
      <c r="J35" s="27">
        <v>1</v>
      </c>
      <c r="K35" s="27">
        <v>2</v>
      </c>
      <c r="L35" s="27">
        <v>2</v>
      </c>
      <c r="M35" s="27">
        <v>0</v>
      </c>
      <c r="N35" s="27">
        <f>SUM(L35:M35)</f>
        <v>2</v>
      </c>
      <c r="O35" s="27">
        <v>3</v>
      </c>
      <c r="P35" s="39">
        <v>0</v>
      </c>
      <c r="Q35" s="27">
        <v>0</v>
      </c>
      <c r="R35" s="27">
        <v>1</v>
      </c>
      <c r="S35" s="27">
        <v>0</v>
      </c>
      <c r="T35" s="27">
        <f>(H35*3)+((F35-H35)*2)+J35</f>
        <v>3</v>
      </c>
      <c r="U35" s="40">
        <f>IFERROR(((T35+Q35+N35-R35)+(O35*2))/E35,"")</f>
        <v>0.55555555555555558</v>
      </c>
      <c r="V35" s="22">
        <v>454</v>
      </c>
      <c r="W35" s="22" t="s">
        <v>83</v>
      </c>
      <c r="X35" s="22" t="s">
        <v>84</v>
      </c>
      <c r="Y35" s="58">
        <v>714</v>
      </c>
      <c r="Z35" s="36" t="s">
        <v>2</v>
      </c>
      <c r="AA35" s="1" t="s">
        <v>85</v>
      </c>
      <c r="AB35" s="28" t="s">
        <v>114</v>
      </c>
    </row>
    <row r="36" spans="1:28" x14ac:dyDescent="0.3">
      <c r="A36" s="1" t="s">
        <v>46</v>
      </c>
      <c r="B36" s="1" t="s">
        <v>67</v>
      </c>
      <c r="C36" s="27" t="s">
        <v>88</v>
      </c>
      <c r="D36" s="38">
        <v>22</v>
      </c>
      <c r="E36" s="27">
        <v>29</v>
      </c>
      <c r="F36" s="27">
        <v>4</v>
      </c>
      <c r="G36" s="27">
        <v>9</v>
      </c>
      <c r="H36" s="27"/>
      <c r="I36" s="27"/>
      <c r="J36" s="27">
        <v>2</v>
      </c>
      <c r="K36" s="27">
        <v>2</v>
      </c>
      <c r="L36" s="27">
        <v>0</v>
      </c>
      <c r="M36" s="27">
        <v>1</v>
      </c>
      <c r="N36" s="27">
        <f t="shared" ref="N36:N41" si="5">SUM(L36:M36)</f>
        <v>1</v>
      </c>
      <c r="O36" s="39">
        <v>2</v>
      </c>
      <c r="P36" s="39">
        <v>0</v>
      </c>
      <c r="Q36" s="39">
        <v>4</v>
      </c>
      <c r="R36" s="39">
        <v>4</v>
      </c>
      <c r="S36" s="39">
        <v>0</v>
      </c>
      <c r="T36" s="39">
        <f t="shared" ref="T36:T41" si="6">(H36*3)+((F36-H36)*2)+J36</f>
        <v>10</v>
      </c>
      <c r="U36" s="40">
        <f t="shared" ref="U36:U46" si="7">IFERROR(((T36+Q36+N36-R36)+(O36*2))/E36,"")</f>
        <v>0.51724137931034486</v>
      </c>
      <c r="V36" s="22">
        <v>454</v>
      </c>
      <c r="W36" s="22" t="s">
        <v>83</v>
      </c>
      <c r="X36" s="22" t="s">
        <v>84</v>
      </c>
      <c r="Y36" s="58">
        <v>714</v>
      </c>
      <c r="Z36" s="36" t="s">
        <v>2</v>
      </c>
      <c r="AA36" s="1" t="s">
        <v>85</v>
      </c>
      <c r="AB36" s="28" t="s">
        <v>114</v>
      </c>
    </row>
    <row r="37" spans="1:28" x14ac:dyDescent="0.3">
      <c r="A37" s="1" t="s">
        <v>46</v>
      </c>
      <c r="B37" s="1" t="s">
        <v>67</v>
      </c>
      <c r="C37" s="27" t="s">
        <v>115</v>
      </c>
      <c r="D37" s="38">
        <v>20</v>
      </c>
      <c r="E37" s="27">
        <v>3</v>
      </c>
      <c r="F37" s="27">
        <v>0</v>
      </c>
      <c r="G37" s="27">
        <v>0</v>
      </c>
      <c r="H37" s="27"/>
      <c r="I37" s="27"/>
      <c r="J37" s="27">
        <v>0</v>
      </c>
      <c r="K37" s="27">
        <v>0</v>
      </c>
      <c r="L37" s="27">
        <v>0</v>
      </c>
      <c r="M37" s="27">
        <v>0</v>
      </c>
      <c r="N37" s="27">
        <f t="shared" si="5"/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f t="shared" si="6"/>
        <v>0</v>
      </c>
      <c r="U37" s="40">
        <f t="shared" si="7"/>
        <v>0</v>
      </c>
      <c r="V37" s="22">
        <v>454</v>
      </c>
      <c r="W37" s="22" t="s">
        <v>83</v>
      </c>
      <c r="X37" s="22" t="s">
        <v>84</v>
      </c>
      <c r="Y37" s="58">
        <v>714</v>
      </c>
      <c r="Z37" s="81" t="s">
        <v>410</v>
      </c>
      <c r="AA37" s="1" t="s">
        <v>85</v>
      </c>
      <c r="AB37" s="28" t="s">
        <v>114</v>
      </c>
    </row>
    <row r="38" spans="1:28" x14ac:dyDescent="0.3">
      <c r="A38" s="1" t="s">
        <v>46</v>
      </c>
      <c r="B38" s="1" t="s">
        <v>67</v>
      </c>
      <c r="C38" s="27" t="s">
        <v>116</v>
      </c>
      <c r="D38" s="38">
        <v>14</v>
      </c>
      <c r="E38" s="27">
        <v>37</v>
      </c>
      <c r="F38" s="27">
        <v>6</v>
      </c>
      <c r="G38" s="27">
        <v>12</v>
      </c>
      <c r="H38" s="27"/>
      <c r="I38" s="27"/>
      <c r="J38" s="27">
        <v>11</v>
      </c>
      <c r="K38" s="27">
        <v>11</v>
      </c>
      <c r="L38" s="27">
        <v>3</v>
      </c>
      <c r="M38" s="27">
        <v>4</v>
      </c>
      <c r="N38" s="27">
        <f t="shared" si="5"/>
        <v>7</v>
      </c>
      <c r="O38" s="39">
        <v>3</v>
      </c>
      <c r="P38" s="39">
        <v>3</v>
      </c>
      <c r="Q38" s="39">
        <v>0</v>
      </c>
      <c r="R38" s="39">
        <v>5</v>
      </c>
      <c r="S38" s="39">
        <v>1</v>
      </c>
      <c r="T38" s="39">
        <f t="shared" si="6"/>
        <v>23</v>
      </c>
      <c r="U38" s="40">
        <f t="shared" si="7"/>
        <v>0.83783783783783783</v>
      </c>
      <c r="V38" s="22">
        <v>454</v>
      </c>
      <c r="W38" s="22" t="s">
        <v>83</v>
      </c>
      <c r="X38" s="22" t="s">
        <v>84</v>
      </c>
      <c r="Y38" s="58">
        <v>714</v>
      </c>
      <c r="Z38" s="36" t="s">
        <v>2</v>
      </c>
      <c r="AA38" s="1" t="s">
        <v>85</v>
      </c>
      <c r="AB38" s="28" t="s">
        <v>114</v>
      </c>
    </row>
    <row r="39" spans="1:28" x14ac:dyDescent="0.3">
      <c r="A39" s="1" t="s">
        <v>46</v>
      </c>
      <c r="B39" s="1" t="s">
        <v>67</v>
      </c>
      <c r="C39" s="27" t="s">
        <v>90</v>
      </c>
      <c r="D39" s="38">
        <v>32</v>
      </c>
      <c r="E39" s="27" t="s">
        <v>397</v>
      </c>
      <c r="F39" s="27"/>
      <c r="G39" s="27"/>
      <c r="H39" s="27"/>
      <c r="I39" s="27"/>
      <c r="J39" s="27"/>
      <c r="K39" s="27"/>
      <c r="L39" s="27"/>
      <c r="M39" s="27"/>
      <c r="N39" s="27"/>
      <c r="O39" s="39"/>
      <c r="P39" s="39"/>
      <c r="Q39" s="39"/>
      <c r="R39" s="39"/>
      <c r="S39" s="39"/>
      <c r="T39" s="39"/>
      <c r="U39" s="40" t="str">
        <f t="shared" si="7"/>
        <v/>
      </c>
      <c r="V39" s="22">
        <v>454</v>
      </c>
      <c r="W39" s="22" t="s">
        <v>83</v>
      </c>
      <c r="X39" s="22" t="s">
        <v>84</v>
      </c>
      <c r="Y39" s="58">
        <v>714</v>
      </c>
      <c r="Z39" s="36" t="s">
        <v>2</v>
      </c>
      <c r="AA39" s="1" t="s">
        <v>85</v>
      </c>
      <c r="AB39" s="28" t="s">
        <v>114</v>
      </c>
    </row>
    <row r="40" spans="1:28" x14ac:dyDescent="0.3">
      <c r="A40" s="1" t="s">
        <v>46</v>
      </c>
      <c r="B40" s="1" t="s">
        <v>67</v>
      </c>
      <c r="C40" s="27" t="s">
        <v>91</v>
      </c>
      <c r="D40" s="38">
        <v>42</v>
      </c>
      <c r="E40" s="27">
        <v>8</v>
      </c>
      <c r="F40" s="27">
        <v>1</v>
      </c>
      <c r="G40" s="27">
        <v>4</v>
      </c>
      <c r="H40" s="27"/>
      <c r="I40" s="27"/>
      <c r="J40" s="27">
        <v>2</v>
      </c>
      <c r="K40" s="27">
        <v>2</v>
      </c>
      <c r="L40" s="27">
        <v>0</v>
      </c>
      <c r="M40" s="27">
        <v>1</v>
      </c>
      <c r="N40" s="27">
        <f t="shared" si="5"/>
        <v>1</v>
      </c>
      <c r="O40" s="39">
        <v>1</v>
      </c>
      <c r="P40" s="39">
        <v>1</v>
      </c>
      <c r="Q40" s="39">
        <v>0</v>
      </c>
      <c r="R40" s="39">
        <v>1</v>
      </c>
      <c r="S40" s="39">
        <v>0</v>
      </c>
      <c r="T40" s="39">
        <f t="shared" si="6"/>
        <v>4</v>
      </c>
      <c r="U40" s="40">
        <f t="shared" si="7"/>
        <v>0.75</v>
      </c>
      <c r="V40" s="22">
        <v>454</v>
      </c>
      <c r="W40" s="22" t="s">
        <v>83</v>
      </c>
      <c r="X40" s="22" t="s">
        <v>84</v>
      </c>
      <c r="Y40" s="58">
        <v>714</v>
      </c>
      <c r="Z40" s="36" t="s">
        <v>2</v>
      </c>
      <c r="AA40" s="1" t="s">
        <v>85</v>
      </c>
      <c r="AB40" s="28" t="s">
        <v>114</v>
      </c>
    </row>
    <row r="41" spans="1:28" x14ac:dyDescent="0.3">
      <c r="A41" s="1" t="s">
        <v>46</v>
      </c>
      <c r="B41" s="1" t="s">
        <v>67</v>
      </c>
      <c r="C41" s="27" t="s">
        <v>92</v>
      </c>
      <c r="D41" s="38">
        <v>15</v>
      </c>
      <c r="E41" s="27">
        <v>40</v>
      </c>
      <c r="F41" s="27">
        <v>3</v>
      </c>
      <c r="G41" s="27">
        <v>11</v>
      </c>
      <c r="H41" s="27"/>
      <c r="I41" s="27"/>
      <c r="J41" s="27">
        <v>1</v>
      </c>
      <c r="K41" s="27">
        <v>2</v>
      </c>
      <c r="L41" s="27">
        <v>2</v>
      </c>
      <c r="M41" s="27">
        <v>6</v>
      </c>
      <c r="N41" s="27">
        <f t="shared" si="5"/>
        <v>8</v>
      </c>
      <c r="O41" s="39">
        <v>4</v>
      </c>
      <c r="P41" s="39">
        <v>3</v>
      </c>
      <c r="Q41" s="39">
        <v>1</v>
      </c>
      <c r="R41" s="39">
        <v>3</v>
      </c>
      <c r="S41" s="39">
        <v>0</v>
      </c>
      <c r="T41" s="39">
        <f t="shared" si="6"/>
        <v>7</v>
      </c>
      <c r="U41" s="40">
        <f t="shared" si="7"/>
        <v>0.52500000000000002</v>
      </c>
      <c r="V41" s="22">
        <v>454</v>
      </c>
      <c r="W41" s="22" t="s">
        <v>83</v>
      </c>
      <c r="X41" s="22" t="s">
        <v>84</v>
      </c>
      <c r="Y41" s="58">
        <v>714</v>
      </c>
      <c r="Z41" s="36" t="s">
        <v>2</v>
      </c>
      <c r="AA41" s="1" t="s">
        <v>85</v>
      </c>
      <c r="AB41" s="28" t="s">
        <v>114</v>
      </c>
    </row>
    <row r="42" spans="1:28" x14ac:dyDescent="0.3">
      <c r="A42" s="1" t="s">
        <v>46</v>
      </c>
      <c r="B42" s="1" t="s">
        <v>67</v>
      </c>
      <c r="C42" s="27" t="s">
        <v>93</v>
      </c>
      <c r="D42" s="38">
        <v>10</v>
      </c>
      <c r="E42" s="27">
        <v>48</v>
      </c>
      <c r="F42" s="27">
        <v>8</v>
      </c>
      <c r="G42" s="27">
        <v>24</v>
      </c>
      <c r="H42" s="27"/>
      <c r="I42" s="27"/>
      <c r="J42" s="27">
        <v>6</v>
      </c>
      <c r="K42" s="27">
        <v>6</v>
      </c>
      <c r="L42" s="27">
        <v>3</v>
      </c>
      <c r="M42" s="27">
        <v>10</v>
      </c>
      <c r="N42" s="27">
        <f>SUM(L42:M42)</f>
        <v>13</v>
      </c>
      <c r="O42" s="39">
        <v>6</v>
      </c>
      <c r="P42" s="39">
        <v>5</v>
      </c>
      <c r="Q42" s="39">
        <v>4</v>
      </c>
      <c r="R42" s="39">
        <v>2</v>
      </c>
      <c r="S42" s="39">
        <v>0</v>
      </c>
      <c r="T42" s="39">
        <f>(H42*3)+((F42-H42)*2)+J42</f>
        <v>22</v>
      </c>
      <c r="U42" s="40">
        <f t="shared" si="7"/>
        <v>1.0208333333333333</v>
      </c>
      <c r="V42" s="22">
        <v>454</v>
      </c>
      <c r="W42" s="22" t="s">
        <v>83</v>
      </c>
      <c r="X42" s="22" t="s">
        <v>84</v>
      </c>
      <c r="Y42" s="58">
        <v>714</v>
      </c>
      <c r="Z42" s="36" t="s">
        <v>2</v>
      </c>
      <c r="AA42" s="1" t="s">
        <v>85</v>
      </c>
      <c r="AB42" s="28" t="s">
        <v>114</v>
      </c>
    </row>
    <row r="43" spans="1:28" x14ac:dyDescent="0.3">
      <c r="A43" s="1" t="s">
        <v>46</v>
      </c>
      <c r="B43" s="1" t="s">
        <v>67</v>
      </c>
      <c r="C43" s="27" t="s">
        <v>94</v>
      </c>
      <c r="D43" s="38">
        <v>33</v>
      </c>
      <c r="E43" s="27" t="s">
        <v>397</v>
      </c>
      <c r="F43" s="27"/>
      <c r="G43" s="27"/>
      <c r="H43" s="27"/>
      <c r="I43" s="27"/>
      <c r="J43" s="27"/>
      <c r="K43" s="27"/>
      <c r="L43" s="27"/>
      <c r="M43" s="27"/>
      <c r="N43" s="27"/>
      <c r="O43" s="39"/>
      <c r="P43" s="39"/>
      <c r="Q43" s="39"/>
      <c r="R43" s="39"/>
      <c r="S43" s="39"/>
      <c r="T43" s="39"/>
      <c r="U43" s="40" t="str">
        <f t="shared" si="7"/>
        <v/>
      </c>
      <c r="V43" s="22">
        <v>454</v>
      </c>
      <c r="W43" s="22" t="s">
        <v>83</v>
      </c>
      <c r="X43" s="22" t="s">
        <v>84</v>
      </c>
      <c r="Y43" s="58">
        <v>714</v>
      </c>
      <c r="Z43" s="36" t="s">
        <v>2</v>
      </c>
      <c r="AA43" s="1" t="s">
        <v>85</v>
      </c>
      <c r="AB43" s="28" t="s">
        <v>114</v>
      </c>
    </row>
    <row r="44" spans="1:28" x14ac:dyDescent="0.3">
      <c r="A44" s="1" t="s">
        <v>46</v>
      </c>
      <c r="B44" s="1" t="s">
        <v>67</v>
      </c>
      <c r="C44" s="27" t="s">
        <v>95</v>
      </c>
      <c r="D44" s="38">
        <v>24</v>
      </c>
      <c r="E44" s="27">
        <v>16</v>
      </c>
      <c r="F44" s="27">
        <v>2</v>
      </c>
      <c r="G44" s="27">
        <v>6</v>
      </c>
      <c r="H44" s="27"/>
      <c r="I44" s="27"/>
      <c r="J44" s="27">
        <v>0</v>
      </c>
      <c r="K44" s="27">
        <v>0</v>
      </c>
      <c r="L44" s="27">
        <v>4</v>
      </c>
      <c r="M44" s="27">
        <v>1</v>
      </c>
      <c r="N44" s="27">
        <f>SUM(L44:M44)</f>
        <v>5</v>
      </c>
      <c r="O44" s="39">
        <v>1</v>
      </c>
      <c r="P44" s="39">
        <v>1</v>
      </c>
      <c r="Q44" s="39">
        <v>1</v>
      </c>
      <c r="R44" s="39">
        <v>2</v>
      </c>
      <c r="S44" s="39">
        <v>0</v>
      </c>
      <c r="T44" s="39">
        <f>(H44*3)+((F44-H44)*2)+J44</f>
        <v>4</v>
      </c>
      <c r="U44" s="40">
        <f t="shared" si="7"/>
        <v>0.625</v>
      </c>
      <c r="V44" s="22">
        <v>454</v>
      </c>
      <c r="W44" s="22" t="s">
        <v>83</v>
      </c>
      <c r="X44" s="22" t="s">
        <v>84</v>
      </c>
      <c r="Y44" s="58">
        <v>714</v>
      </c>
      <c r="Z44" s="36" t="s">
        <v>2</v>
      </c>
      <c r="AA44" s="1" t="s">
        <v>85</v>
      </c>
      <c r="AB44" s="28" t="s">
        <v>114</v>
      </c>
    </row>
    <row r="45" spans="1:28" x14ac:dyDescent="0.3">
      <c r="A45" s="1" t="s">
        <v>46</v>
      </c>
      <c r="B45" s="1" t="s">
        <v>67</v>
      </c>
      <c r="C45" s="27" t="s">
        <v>96</v>
      </c>
      <c r="D45" s="38">
        <v>35</v>
      </c>
      <c r="E45" s="27">
        <v>36</v>
      </c>
      <c r="F45" s="27">
        <v>6</v>
      </c>
      <c r="G45" s="27">
        <v>9</v>
      </c>
      <c r="H45" s="27"/>
      <c r="I45" s="27"/>
      <c r="J45" s="27">
        <v>0</v>
      </c>
      <c r="K45" s="27">
        <v>0</v>
      </c>
      <c r="L45" s="27">
        <v>2</v>
      </c>
      <c r="M45" s="27">
        <v>4</v>
      </c>
      <c r="N45" s="27">
        <f>SUM(L45:M45)</f>
        <v>6</v>
      </c>
      <c r="O45" s="39">
        <v>2</v>
      </c>
      <c r="P45" s="39">
        <v>1</v>
      </c>
      <c r="Q45" s="39">
        <v>2</v>
      </c>
      <c r="R45" s="39">
        <v>1</v>
      </c>
      <c r="S45" s="39">
        <v>2</v>
      </c>
      <c r="T45" s="39">
        <f>(H45*3)+((F45-H45)*2)+J45</f>
        <v>12</v>
      </c>
      <c r="U45" s="40">
        <f t="shared" si="7"/>
        <v>0.63888888888888884</v>
      </c>
      <c r="V45" s="22">
        <v>454</v>
      </c>
      <c r="W45" s="22" t="s">
        <v>83</v>
      </c>
      <c r="X45" s="22" t="s">
        <v>84</v>
      </c>
      <c r="Y45" s="58">
        <v>714</v>
      </c>
      <c r="Z45" s="36" t="s">
        <v>2</v>
      </c>
      <c r="AA45" s="1" t="s">
        <v>85</v>
      </c>
      <c r="AB45" s="28" t="s">
        <v>114</v>
      </c>
    </row>
    <row r="46" spans="1:28" x14ac:dyDescent="0.3">
      <c r="A46" s="1" t="s">
        <v>46</v>
      </c>
      <c r="B46" s="1" t="s">
        <v>67</v>
      </c>
      <c r="C46" s="27" t="s">
        <v>97</v>
      </c>
      <c r="D46" s="38">
        <v>40</v>
      </c>
      <c r="E46" s="27">
        <v>30</v>
      </c>
      <c r="F46" s="27">
        <v>8</v>
      </c>
      <c r="G46" s="27">
        <v>12</v>
      </c>
      <c r="H46" s="27"/>
      <c r="I46" s="27"/>
      <c r="J46" s="27">
        <v>2</v>
      </c>
      <c r="K46" s="27">
        <v>2</v>
      </c>
      <c r="L46" s="27">
        <v>1</v>
      </c>
      <c r="M46" s="27">
        <v>3</v>
      </c>
      <c r="N46" s="27">
        <f>SUM(L46:M46)</f>
        <v>4</v>
      </c>
      <c r="O46" s="39">
        <v>0</v>
      </c>
      <c r="P46" s="39">
        <v>3</v>
      </c>
      <c r="Q46" s="39">
        <v>0</v>
      </c>
      <c r="R46" s="39">
        <v>2</v>
      </c>
      <c r="S46" s="39">
        <v>0</v>
      </c>
      <c r="T46" s="39">
        <f>(H46*3)+((F46-H46)*2)+J46</f>
        <v>18</v>
      </c>
      <c r="U46" s="40">
        <f t="shared" si="7"/>
        <v>0.66666666666666663</v>
      </c>
      <c r="V46" s="22">
        <v>454</v>
      </c>
      <c r="W46" s="22" t="s">
        <v>83</v>
      </c>
      <c r="X46" s="22" t="s">
        <v>84</v>
      </c>
      <c r="Y46" s="58">
        <v>714</v>
      </c>
      <c r="Z46" s="36" t="s">
        <v>2</v>
      </c>
      <c r="AA46" s="1" t="s">
        <v>85</v>
      </c>
      <c r="AB46" s="28" t="s">
        <v>114</v>
      </c>
    </row>
    <row r="47" spans="1:28" x14ac:dyDescent="0.3">
      <c r="A47" s="43" t="s">
        <v>46</v>
      </c>
      <c r="B47" s="43" t="s">
        <v>67</v>
      </c>
      <c r="C47" s="44" t="s">
        <v>40</v>
      </c>
      <c r="D47" s="43"/>
      <c r="E47" s="44">
        <f t="shared" ref="E47:T47" si="8">SUM(E35:E46)</f>
        <v>265</v>
      </c>
      <c r="F47" s="44">
        <f t="shared" si="8"/>
        <v>39</v>
      </c>
      <c r="G47" s="44">
        <f t="shared" si="8"/>
        <v>92</v>
      </c>
      <c r="H47" s="44">
        <f t="shared" si="8"/>
        <v>0</v>
      </c>
      <c r="I47" s="44">
        <f t="shared" si="8"/>
        <v>0</v>
      </c>
      <c r="J47" s="44">
        <f t="shared" si="8"/>
        <v>25</v>
      </c>
      <c r="K47" s="44">
        <f t="shared" si="8"/>
        <v>27</v>
      </c>
      <c r="L47" s="44">
        <f t="shared" si="8"/>
        <v>17</v>
      </c>
      <c r="M47" s="44">
        <f t="shared" si="8"/>
        <v>30</v>
      </c>
      <c r="N47" s="44">
        <f t="shared" si="8"/>
        <v>47</v>
      </c>
      <c r="O47" s="44">
        <f t="shared" si="8"/>
        <v>22</v>
      </c>
      <c r="P47" s="44">
        <f t="shared" si="8"/>
        <v>17</v>
      </c>
      <c r="Q47" s="44">
        <f t="shared" si="8"/>
        <v>12</v>
      </c>
      <c r="R47" s="44">
        <f t="shared" si="8"/>
        <v>21</v>
      </c>
      <c r="S47" s="44">
        <f t="shared" si="8"/>
        <v>3</v>
      </c>
      <c r="T47" s="44">
        <f t="shared" si="8"/>
        <v>103</v>
      </c>
      <c r="U47" s="45">
        <f>((T47+Q47+N47-R47)+(O47*2))/E47</f>
        <v>0.69811320754716977</v>
      </c>
      <c r="V47" s="46">
        <v>454</v>
      </c>
      <c r="W47" s="46" t="s">
        <v>83</v>
      </c>
      <c r="X47" s="46" t="s">
        <v>84</v>
      </c>
      <c r="Y47" s="59">
        <v>714</v>
      </c>
      <c r="Z47" s="76" t="s">
        <v>411</v>
      </c>
      <c r="AA47" s="43" t="s">
        <v>85</v>
      </c>
      <c r="AB47" s="68" t="s">
        <v>114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0.42391304347826086</v>
      </c>
      <c r="H48" s="27"/>
      <c r="I48" s="1"/>
      <c r="J48" s="48" t="s">
        <v>42</v>
      </c>
      <c r="K48" s="50">
        <f>J47/K47</f>
        <v>0.92592592592592593</v>
      </c>
      <c r="L48" s="1"/>
      <c r="M48" s="39" t="s">
        <v>43</v>
      </c>
      <c r="N48" s="51">
        <v>8</v>
      </c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1" t="s">
        <v>412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28"/>
    </row>
    <row r="51" spans="1:28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52"/>
      <c r="Z51" s="41"/>
      <c r="AA51" s="1"/>
      <c r="AB51" s="28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5089B-3B1C-4FEB-8F20-6456E185CB1E}">
  <sheetPr>
    <tabColor rgb="FFFF0000"/>
  </sheetPr>
  <dimension ref="A1:AB52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373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29642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99</v>
      </c>
      <c r="D4" s="7" t="s">
        <v>5</v>
      </c>
      <c r="E4" s="8"/>
      <c r="F4" s="5"/>
      <c r="G4" s="1"/>
      <c r="J4" s="15" t="s">
        <v>283</v>
      </c>
      <c r="K4" s="16" t="s">
        <v>45</v>
      </c>
      <c r="L4" s="17"/>
      <c r="M4" s="18"/>
      <c r="N4" s="19">
        <v>16</v>
      </c>
      <c r="O4" s="19">
        <v>26</v>
      </c>
      <c r="P4" s="19">
        <v>21</v>
      </c>
      <c r="Q4" s="19">
        <v>27</v>
      </c>
      <c r="R4" s="20"/>
      <c r="S4" s="21">
        <f>SUM(N4:R4)</f>
        <v>90</v>
      </c>
      <c r="T4" s="22">
        <v>456</v>
      </c>
    </row>
    <row r="5" spans="1:28" x14ac:dyDescent="0.3">
      <c r="B5" s="1"/>
      <c r="C5" s="6" t="s">
        <v>100</v>
      </c>
      <c r="D5" s="7" t="s">
        <v>6</v>
      </c>
      <c r="E5" s="1"/>
      <c r="F5" s="1"/>
      <c r="G5" s="1"/>
      <c r="J5" s="15" t="s">
        <v>284</v>
      </c>
      <c r="K5" s="16" t="s">
        <v>62</v>
      </c>
      <c r="L5" s="17"/>
      <c r="M5" s="18"/>
      <c r="N5" s="19">
        <v>17</v>
      </c>
      <c r="O5" s="19">
        <v>18</v>
      </c>
      <c r="P5" s="19">
        <v>19</v>
      </c>
      <c r="Q5" s="19">
        <v>24</v>
      </c>
      <c r="R5" s="20"/>
      <c r="S5" s="21">
        <f>SUM(N5:R5)</f>
        <v>78</v>
      </c>
      <c r="T5" s="22">
        <v>456</v>
      </c>
      <c r="U5" s="1"/>
      <c r="V5" s="1"/>
      <c r="W5" s="1"/>
    </row>
    <row r="6" spans="1:28" x14ac:dyDescent="0.3">
      <c r="C6" s="62">
        <v>1019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3"/>
      <c r="D7" s="7" t="s">
        <v>8</v>
      </c>
      <c r="G7" s="1"/>
      <c r="S7" s="1"/>
      <c r="T7" s="25" t="s">
        <v>9</v>
      </c>
      <c r="U7" s="1"/>
      <c r="V7" s="26">
        <v>456</v>
      </c>
      <c r="W7" s="1"/>
    </row>
    <row r="8" spans="1:28" x14ac:dyDescent="0.3">
      <c r="B8" s="1"/>
      <c r="C8" s="63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26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61</v>
      </c>
      <c r="B13" s="1" t="s">
        <v>46</v>
      </c>
      <c r="C13" s="27" t="s">
        <v>82</v>
      </c>
      <c r="D13" s="38">
        <v>52</v>
      </c>
      <c r="E13" s="84"/>
      <c r="F13" s="84"/>
      <c r="G13" s="84"/>
      <c r="H13" s="27"/>
      <c r="I13" s="27"/>
      <c r="J13" s="84"/>
      <c r="K13" s="84"/>
      <c r="L13" s="84"/>
      <c r="M13" s="84"/>
      <c r="N13" s="27">
        <f>SUM(L13:M13)</f>
        <v>0</v>
      </c>
      <c r="O13" s="84"/>
      <c r="P13" s="85"/>
      <c r="Q13" s="84"/>
      <c r="R13" s="84"/>
      <c r="S13" s="84"/>
      <c r="T13" s="27">
        <v>4</v>
      </c>
      <c r="U13" s="40" t="str">
        <f>IFERROR(((T13+Q13+N13-R13)+(O13*2))/E13,"")</f>
        <v/>
      </c>
      <c r="V13" s="22">
        <v>456</v>
      </c>
      <c r="W13" s="22" t="s">
        <v>83</v>
      </c>
      <c r="X13" s="22" t="s">
        <v>84</v>
      </c>
      <c r="Y13" s="58">
        <v>1019</v>
      </c>
      <c r="Z13" s="41"/>
      <c r="AA13" s="1" t="s">
        <v>78</v>
      </c>
      <c r="AB13" s="28" t="s">
        <v>285</v>
      </c>
    </row>
    <row r="14" spans="1:28" x14ac:dyDescent="0.3">
      <c r="A14" s="1" t="s">
        <v>61</v>
      </c>
      <c r="B14" s="1" t="s">
        <v>46</v>
      </c>
      <c r="C14" s="27" t="s">
        <v>56</v>
      </c>
      <c r="D14" s="38">
        <v>20</v>
      </c>
      <c r="E14" s="84"/>
      <c r="F14" s="84"/>
      <c r="G14" s="84"/>
      <c r="H14" s="27"/>
      <c r="I14" s="27"/>
      <c r="J14" s="84"/>
      <c r="K14" s="84"/>
      <c r="L14" s="84"/>
      <c r="M14" s="84"/>
      <c r="N14" s="27">
        <f t="shared" ref="N14:N19" si="0">SUM(L14:M14)</f>
        <v>0</v>
      </c>
      <c r="O14" s="85"/>
      <c r="P14" s="85"/>
      <c r="Q14" s="85"/>
      <c r="R14" s="85"/>
      <c r="S14" s="85"/>
      <c r="T14" s="27">
        <v>11</v>
      </c>
      <c r="U14" s="40" t="str">
        <f t="shared" ref="U14:U24" si="1">IFERROR(((T14+Q14+N14-R14)+(O14*2))/E14,"")</f>
        <v/>
      </c>
      <c r="V14" s="22">
        <v>456</v>
      </c>
      <c r="W14" s="22" t="s">
        <v>83</v>
      </c>
      <c r="X14" s="22" t="s">
        <v>84</v>
      </c>
      <c r="Y14" s="58">
        <v>1019</v>
      </c>
      <c r="Z14" s="41"/>
      <c r="AA14" s="1" t="s">
        <v>78</v>
      </c>
      <c r="AB14" s="28" t="s">
        <v>285</v>
      </c>
    </row>
    <row r="15" spans="1:28" x14ac:dyDescent="0.3">
      <c r="A15" s="1" t="s">
        <v>61</v>
      </c>
      <c r="B15" s="1" t="s">
        <v>46</v>
      </c>
      <c r="C15" s="27" t="s">
        <v>47</v>
      </c>
      <c r="D15" s="38">
        <v>7</v>
      </c>
      <c r="E15" s="84" t="s">
        <v>356</v>
      </c>
      <c r="F15" s="84"/>
      <c r="G15" s="84"/>
      <c r="H15" s="27"/>
      <c r="I15" s="27"/>
      <c r="J15" s="84"/>
      <c r="K15" s="84"/>
      <c r="L15" s="84"/>
      <c r="M15" s="84"/>
      <c r="N15" s="27"/>
      <c r="O15" s="85"/>
      <c r="P15" s="85"/>
      <c r="Q15" s="85"/>
      <c r="R15" s="85"/>
      <c r="S15" s="85"/>
      <c r="T15" s="27"/>
      <c r="U15" s="40" t="str">
        <f t="shared" si="1"/>
        <v/>
      </c>
      <c r="V15" s="22">
        <v>456</v>
      </c>
      <c r="W15" s="22" t="s">
        <v>83</v>
      </c>
      <c r="X15" s="22" t="s">
        <v>84</v>
      </c>
      <c r="Y15" s="58">
        <v>1019</v>
      </c>
      <c r="Z15" s="41"/>
      <c r="AA15" s="1" t="s">
        <v>78</v>
      </c>
      <c r="AB15" s="28" t="s">
        <v>285</v>
      </c>
    </row>
    <row r="16" spans="1:28" x14ac:dyDescent="0.3">
      <c r="A16" s="1" t="s">
        <v>61</v>
      </c>
      <c r="B16" s="1" t="s">
        <v>46</v>
      </c>
      <c r="C16" s="27" t="s">
        <v>80</v>
      </c>
      <c r="D16" s="38">
        <v>22</v>
      </c>
      <c r="E16" s="84"/>
      <c r="F16" s="84"/>
      <c r="G16" s="84"/>
      <c r="H16" s="27"/>
      <c r="I16" s="27"/>
      <c r="J16" s="84"/>
      <c r="K16" s="84"/>
      <c r="L16" s="84"/>
      <c r="M16" s="84"/>
      <c r="N16" s="27">
        <f t="shared" si="0"/>
        <v>0</v>
      </c>
      <c r="O16" s="85"/>
      <c r="P16" s="85"/>
      <c r="Q16" s="85"/>
      <c r="R16" s="85"/>
      <c r="S16" s="85"/>
      <c r="T16" s="27">
        <v>1</v>
      </c>
      <c r="U16" s="40" t="str">
        <f t="shared" si="1"/>
        <v/>
      </c>
      <c r="V16" s="22">
        <v>456</v>
      </c>
      <c r="W16" s="22" t="s">
        <v>83</v>
      </c>
      <c r="X16" s="22" t="s">
        <v>84</v>
      </c>
      <c r="Y16" s="58">
        <v>1019</v>
      </c>
      <c r="Z16" s="41"/>
      <c r="AA16" s="1" t="s">
        <v>78</v>
      </c>
      <c r="AB16" s="28" t="s">
        <v>285</v>
      </c>
    </row>
    <row r="17" spans="1:28" x14ac:dyDescent="0.3">
      <c r="A17" s="1" t="s">
        <v>61</v>
      </c>
      <c r="B17" s="1" t="s">
        <v>46</v>
      </c>
      <c r="C17" s="27" t="s">
        <v>48</v>
      </c>
      <c r="D17" s="38">
        <v>50</v>
      </c>
      <c r="E17" s="84"/>
      <c r="F17" s="84"/>
      <c r="G17" s="84"/>
      <c r="H17" s="27"/>
      <c r="I17" s="27"/>
      <c r="J17" s="84"/>
      <c r="K17" s="84"/>
      <c r="L17" s="84"/>
      <c r="M17" s="84"/>
      <c r="N17" s="27">
        <f t="shared" si="0"/>
        <v>0</v>
      </c>
      <c r="O17" s="85"/>
      <c r="P17" s="85"/>
      <c r="Q17" s="85"/>
      <c r="R17" s="85"/>
      <c r="S17" s="85"/>
      <c r="T17" s="27">
        <v>27</v>
      </c>
      <c r="U17" s="40" t="str">
        <f t="shared" si="1"/>
        <v/>
      </c>
      <c r="V17" s="22">
        <v>456</v>
      </c>
      <c r="W17" s="22" t="s">
        <v>83</v>
      </c>
      <c r="X17" s="22" t="s">
        <v>84</v>
      </c>
      <c r="Y17" s="58">
        <v>1019</v>
      </c>
      <c r="Z17" s="41"/>
      <c r="AA17" s="1" t="s">
        <v>78</v>
      </c>
      <c r="AB17" s="28" t="s">
        <v>285</v>
      </c>
    </row>
    <row r="18" spans="1:28" x14ac:dyDescent="0.3">
      <c r="A18" s="1" t="s">
        <v>61</v>
      </c>
      <c r="B18" s="1" t="s">
        <v>46</v>
      </c>
      <c r="C18" s="27" t="s">
        <v>49</v>
      </c>
      <c r="D18" s="38">
        <v>1</v>
      </c>
      <c r="E18" s="84"/>
      <c r="F18" s="84"/>
      <c r="G18" s="84"/>
      <c r="H18" s="27"/>
      <c r="I18" s="27"/>
      <c r="J18" s="84"/>
      <c r="K18" s="84"/>
      <c r="L18" s="84"/>
      <c r="M18" s="84"/>
      <c r="N18" s="27">
        <f t="shared" si="0"/>
        <v>0</v>
      </c>
      <c r="O18" s="85"/>
      <c r="P18" s="85"/>
      <c r="Q18" s="85"/>
      <c r="R18" s="85"/>
      <c r="S18" s="85"/>
      <c r="T18" s="27">
        <v>6</v>
      </c>
      <c r="U18" s="40" t="str">
        <f t="shared" si="1"/>
        <v/>
      </c>
      <c r="V18" s="22">
        <v>456</v>
      </c>
      <c r="W18" s="22" t="s">
        <v>83</v>
      </c>
      <c r="X18" s="22" t="s">
        <v>84</v>
      </c>
      <c r="Y18" s="58">
        <v>1019</v>
      </c>
      <c r="Z18" s="41"/>
      <c r="AA18" s="1" t="s">
        <v>78</v>
      </c>
      <c r="AB18" s="28" t="s">
        <v>285</v>
      </c>
    </row>
    <row r="19" spans="1:28" x14ac:dyDescent="0.3">
      <c r="A19" s="1" t="s">
        <v>61</v>
      </c>
      <c r="B19" s="1" t="s">
        <v>46</v>
      </c>
      <c r="C19" s="27" t="s">
        <v>123</v>
      </c>
      <c r="D19" s="38">
        <v>55</v>
      </c>
      <c r="E19" s="84"/>
      <c r="F19" s="84"/>
      <c r="G19" s="84"/>
      <c r="H19" s="27"/>
      <c r="I19" s="27"/>
      <c r="J19" s="84"/>
      <c r="K19" s="84"/>
      <c r="L19" s="84"/>
      <c r="M19" s="84"/>
      <c r="N19" s="27">
        <f t="shared" si="0"/>
        <v>0</v>
      </c>
      <c r="O19" s="85"/>
      <c r="P19" s="85"/>
      <c r="Q19" s="85"/>
      <c r="R19" s="85"/>
      <c r="S19" s="85"/>
      <c r="T19" s="27">
        <v>6</v>
      </c>
      <c r="U19" s="40" t="str">
        <f t="shared" si="1"/>
        <v/>
      </c>
      <c r="V19" s="22">
        <v>456</v>
      </c>
      <c r="W19" s="22" t="s">
        <v>83</v>
      </c>
      <c r="X19" s="22" t="s">
        <v>84</v>
      </c>
      <c r="Y19" s="58">
        <v>1019</v>
      </c>
      <c r="Z19" s="41"/>
      <c r="AA19" s="1" t="s">
        <v>78</v>
      </c>
      <c r="AB19" s="28" t="s">
        <v>285</v>
      </c>
    </row>
    <row r="20" spans="1:28" x14ac:dyDescent="0.3">
      <c r="A20" s="1" t="s">
        <v>61</v>
      </c>
      <c r="B20" s="1" t="s">
        <v>46</v>
      </c>
      <c r="C20" s="27" t="s">
        <v>53</v>
      </c>
      <c r="D20" s="38">
        <v>34</v>
      </c>
      <c r="E20" s="84"/>
      <c r="F20" s="84"/>
      <c r="G20" s="84"/>
      <c r="H20" s="27"/>
      <c r="I20" s="27"/>
      <c r="J20" s="84"/>
      <c r="K20" s="84"/>
      <c r="L20" s="84"/>
      <c r="M20" s="84"/>
      <c r="N20" s="27">
        <f>SUM(L20:M20)</f>
        <v>0</v>
      </c>
      <c r="O20" s="85"/>
      <c r="P20" s="85"/>
      <c r="Q20" s="85"/>
      <c r="R20" s="85"/>
      <c r="S20" s="85"/>
      <c r="T20" s="27">
        <v>2</v>
      </c>
      <c r="U20" s="40" t="str">
        <f t="shared" si="1"/>
        <v/>
      </c>
      <c r="V20" s="22">
        <v>456</v>
      </c>
      <c r="W20" s="22" t="s">
        <v>83</v>
      </c>
      <c r="X20" s="22" t="s">
        <v>84</v>
      </c>
      <c r="Y20" s="58">
        <v>1019</v>
      </c>
      <c r="Z20" s="41"/>
      <c r="AA20" s="1" t="s">
        <v>78</v>
      </c>
      <c r="AB20" s="28" t="s">
        <v>285</v>
      </c>
    </row>
    <row r="21" spans="1:28" x14ac:dyDescent="0.3">
      <c r="A21" s="1" t="s">
        <v>61</v>
      </c>
      <c r="B21" s="1" t="s">
        <v>46</v>
      </c>
      <c r="C21" s="27" t="s">
        <v>50</v>
      </c>
      <c r="D21" s="38">
        <v>12</v>
      </c>
      <c r="E21" s="84"/>
      <c r="F21" s="84"/>
      <c r="G21" s="84"/>
      <c r="H21" s="27"/>
      <c r="I21" s="27"/>
      <c r="J21" s="84"/>
      <c r="K21" s="84"/>
      <c r="L21" s="84"/>
      <c r="M21" s="84"/>
      <c r="N21" s="27">
        <f>SUM(L21:M21)</f>
        <v>0</v>
      </c>
      <c r="O21" s="85"/>
      <c r="P21" s="85"/>
      <c r="Q21" s="85"/>
      <c r="R21" s="85"/>
      <c r="S21" s="85"/>
      <c r="T21" s="27">
        <v>13</v>
      </c>
      <c r="U21" s="40" t="str">
        <f t="shared" si="1"/>
        <v/>
      </c>
      <c r="V21" s="22">
        <v>456</v>
      </c>
      <c r="W21" s="22" t="s">
        <v>83</v>
      </c>
      <c r="X21" s="22" t="s">
        <v>84</v>
      </c>
      <c r="Y21" s="58">
        <v>1019</v>
      </c>
      <c r="Z21" s="41"/>
      <c r="AA21" s="1" t="s">
        <v>78</v>
      </c>
      <c r="AB21" s="28" t="s">
        <v>285</v>
      </c>
    </row>
    <row r="22" spans="1:28" x14ac:dyDescent="0.3">
      <c r="A22" s="1" t="s">
        <v>61</v>
      </c>
      <c r="B22" s="1" t="s">
        <v>46</v>
      </c>
      <c r="C22" s="27" t="s">
        <v>54</v>
      </c>
      <c r="D22" s="38">
        <v>11</v>
      </c>
      <c r="E22" s="84" t="s">
        <v>430</v>
      </c>
      <c r="F22" s="84"/>
      <c r="G22" s="84"/>
      <c r="H22" s="27"/>
      <c r="I22" s="27"/>
      <c r="J22" s="84"/>
      <c r="K22" s="84"/>
      <c r="L22" s="84"/>
      <c r="M22" s="84"/>
      <c r="N22" s="27"/>
      <c r="O22" s="85"/>
      <c r="P22" s="85"/>
      <c r="Q22" s="85"/>
      <c r="R22" s="85"/>
      <c r="S22" s="85"/>
      <c r="T22" s="27"/>
      <c r="U22" s="40"/>
      <c r="V22" s="22">
        <v>456</v>
      </c>
      <c r="W22" s="22" t="s">
        <v>83</v>
      </c>
      <c r="X22" s="22" t="s">
        <v>84</v>
      </c>
      <c r="Y22" s="58">
        <v>1019</v>
      </c>
      <c r="Z22" s="41"/>
      <c r="AA22" s="1" t="s">
        <v>78</v>
      </c>
      <c r="AB22" s="28" t="s">
        <v>285</v>
      </c>
    </row>
    <row r="23" spans="1:28" x14ac:dyDescent="0.3">
      <c r="A23" s="1" t="s">
        <v>61</v>
      </c>
      <c r="B23" s="1" t="s">
        <v>46</v>
      </c>
      <c r="C23" s="27" t="s">
        <v>51</v>
      </c>
      <c r="D23" s="38">
        <v>44</v>
      </c>
      <c r="E23" s="84"/>
      <c r="F23" s="84"/>
      <c r="G23" s="84"/>
      <c r="H23" s="27"/>
      <c r="I23" s="27"/>
      <c r="J23" s="84"/>
      <c r="K23" s="84"/>
      <c r="L23" s="84"/>
      <c r="M23" s="84"/>
      <c r="N23" s="27">
        <f>SUM(L23:M23)</f>
        <v>0</v>
      </c>
      <c r="O23" s="85"/>
      <c r="P23" s="85"/>
      <c r="Q23" s="85"/>
      <c r="R23" s="85"/>
      <c r="S23" s="85"/>
      <c r="T23" s="27">
        <v>20</v>
      </c>
      <c r="U23" s="40" t="str">
        <f t="shared" si="1"/>
        <v/>
      </c>
      <c r="V23" s="22">
        <v>456</v>
      </c>
      <c r="W23" s="22" t="s">
        <v>83</v>
      </c>
      <c r="X23" s="22" t="s">
        <v>84</v>
      </c>
      <c r="Y23" s="58">
        <v>1019</v>
      </c>
      <c r="Z23" s="41"/>
      <c r="AA23" s="1" t="s">
        <v>78</v>
      </c>
      <c r="AB23" s="28" t="s">
        <v>285</v>
      </c>
    </row>
    <row r="24" spans="1:28" x14ac:dyDescent="0.3">
      <c r="A24" s="1" t="s">
        <v>61</v>
      </c>
      <c r="B24" s="1" t="s">
        <v>46</v>
      </c>
      <c r="C24" s="27" t="s">
        <v>52</v>
      </c>
      <c r="D24" s="38">
        <v>10</v>
      </c>
      <c r="E24" s="84" t="s">
        <v>356</v>
      </c>
      <c r="F24" s="84"/>
      <c r="G24" s="84"/>
      <c r="H24" s="27"/>
      <c r="I24" s="27"/>
      <c r="J24" s="84"/>
      <c r="K24" s="84"/>
      <c r="L24" s="84"/>
      <c r="M24" s="84"/>
      <c r="N24" s="27"/>
      <c r="O24" s="85"/>
      <c r="P24" s="85"/>
      <c r="Q24" s="85"/>
      <c r="R24" s="85"/>
      <c r="S24" s="85"/>
      <c r="T24" s="27"/>
      <c r="U24" s="40" t="str">
        <f t="shared" si="1"/>
        <v/>
      </c>
      <c r="V24" s="22">
        <v>456</v>
      </c>
      <c r="W24" s="22" t="s">
        <v>83</v>
      </c>
      <c r="X24" s="22" t="s">
        <v>84</v>
      </c>
      <c r="Y24" s="58">
        <v>1019</v>
      </c>
      <c r="Z24" s="41"/>
      <c r="AA24" s="1" t="s">
        <v>78</v>
      </c>
      <c r="AB24" s="28" t="s">
        <v>285</v>
      </c>
    </row>
    <row r="25" spans="1:28" x14ac:dyDescent="0.3">
      <c r="A25" s="1" t="s">
        <v>61</v>
      </c>
      <c r="B25" s="1" t="s">
        <v>46</v>
      </c>
      <c r="C25" s="55" t="s">
        <v>39</v>
      </c>
      <c r="D25" s="1"/>
      <c r="E25" s="55">
        <v>240</v>
      </c>
      <c r="F25" s="55">
        <v>32</v>
      </c>
      <c r="G25" s="55"/>
      <c r="H25" s="55"/>
      <c r="I25" s="55"/>
      <c r="J25" s="55">
        <v>26</v>
      </c>
      <c r="K25" s="55">
        <v>38</v>
      </c>
      <c r="L25" s="55"/>
      <c r="M25" s="55"/>
      <c r="N25" s="5"/>
      <c r="O25" s="55"/>
      <c r="P25" s="55">
        <v>29</v>
      </c>
      <c r="Q25" s="42"/>
      <c r="R25" s="42"/>
      <c r="S25" s="42"/>
      <c r="T25" s="27"/>
      <c r="U25" s="40" t="str">
        <f t="shared" ref="U25" si="2">_xlfn.IFNA("",((T25+Q25+N25-R25)+(O25*2))/E25)</f>
        <v/>
      </c>
      <c r="V25" s="22">
        <v>456</v>
      </c>
      <c r="W25" s="22" t="s">
        <v>83</v>
      </c>
      <c r="X25" s="22" t="s">
        <v>84</v>
      </c>
      <c r="Y25" s="58">
        <v>1019</v>
      </c>
      <c r="Z25" s="41"/>
      <c r="AA25" s="1" t="s">
        <v>78</v>
      </c>
      <c r="AB25" s="28" t="s">
        <v>285</v>
      </c>
    </row>
    <row r="26" spans="1:28" x14ac:dyDescent="0.3">
      <c r="A26" s="43" t="s">
        <v>61</v>
      </c>
      <c r="B26" s="43" t="s">
        <v>46</v>
      </c>
      <c r="C26" s="44" t="s">
        <v>40</v>
      </c>
      <c r="D26" s="43"/>
      <c r="E26" s="44">
        <f t="shared" ref="E26:T26" si="3">SUM(E13:E25)</f>
        <v>240</v>
      </c>
      <c r="F26" s="44">
        <f t="shared" si="3"/>
        <v>32</v>
      </c>
      <c r="G26" s="44">
        <f t="shared" si="3"/>
        <v>0</v>
      </c>
      <c r="H26" s="44">
        <f t="shared" si="3"/>
        <v>0</v>
      </c>
      <c r="I26" s="44">
        <f t="shared" si="3"/>
        <v>0</v>
      </c>
      <c r="J26" s="44">
        <f t="shared" si="3"/>
        <v>26</v>
      </c>
      <c r="K26" s="44">
        <f t="shared" si="3"/>
        <v>38</v>
      </c>
      <c r="L26" s="44">
        <f t="shared" si="3"/>
        <v>0</v>
      </c>
      <c r="M26" s="44">
        <f t="shared" si="3"/>
        <v>0</v>
      </c>
      <c r="N26" s="44">
        <f t="shared" si="3"/>
        <v>0</v>
      </c>
      <c r="O26" s="44">
        <f t="shared" si="3"/>
        <v>0</v>
      </c>
      <c r="P26" s="44">
        <f t="shared" si="3"/>
        <v>29</v>
      </c>
      <c r="Q26" s="44">
        <f t="shared" si="3"/>
        <v>0</v>
      </c>
      <c r="R26" s="44">
        <f t="shared" si="3"/>
        <v>0</v>
      </c>
      <c r="S26" s="44">
        <f t="shared" si="3"/>
        <v>0</v>
      </c>
      <c r="T26" s="44">
        <f t="shared" si="3"/>
        <v>90</v>
      </c>
      <c r="U26" s="45">
        <f>((T26+Q26+N26-R26)+(O26*2))/E26</f>
        <v>0.375</v>
      </c>
      <c r="V26" s="46">
        <v>456</v>
      </c>
      <c r="W26" s="46" t="s">
        <v>83</v>
      </c>
      <c r="X26" s="46" t="s">
        <v>84</v>
      </c>
      <c r="Y26" s="59">
        <v>1019</v>
      </c>
      <c r="Z26" s="47"/>
      <c r="AA26" s="43" t="s">
        <v>78</v>
      </c>
      <c r="AB26" s="68" t="s">
        <v>285</v>
      </c>
    </row>
    <row r="27" spans="1:28" x14ac:dyDescent="0.3">
      <c r="A27" s="1"/>
      <c r="B27" s="1"/>
      <c r="C27" s="1"/>
      <c r="D27" s="1"/>
      <c r="F27" s="48" t="s">
        <v>41</v>
      </c>
      <c r="G27" s="49" t="e">
        <f>F26/G26</f>
        <v>#DIV/0!</v>
      </c>
      <c r="H27" s="27"/>
      <c r="I27" s="1"/>
      <c r="J27" s="48" t="s">
        <v>42</v>
      </c>
      <c r="K27" s="50">
        <f>J26/K26</f>
        <v>0.68421052631578949</v>
      </c>
      <c r="L27" s="1"/>
      <c r="M27" s="39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44</v>
      </c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5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26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61</v>
      </c>
      <c r="C35" s="27" t="s">
        <v>312</v>
      </c>
      <c r="D35" s="38">
        <v>12</v>
      </c>
      <c r="E35" s="84"/>
      <c r="F35" s="84"/>
      <c r="G35" s="84"/>
      <c r="H35" s="27"/>
      <c r="I35" s="27"/>
      <c r="J35" s="84"/>
      <c r="K35" s="84"/>
      <c r="L35" s="84"/>
      <c r="M35" s="84"/>
      <c r="N35" s="27">
        <f>SUM(L35:M35)</f>
        <v>0</v>
      </c>
      <c r="O35" s="84"/>
      <c r="P35" s="85"/>
      <c r="Q35" s="84"/>
      <c r="R35" s="84"/>
      <c r="S35" s="84"/>
      <c r="T35" s="27">
        <v>20</v>
      </c>
      <c r="U35" s="40" t="str">
        <f>IFERROR(((T35+Q35+N35-R35)+(O35*2))/E35,"")</f>
        <v/>
      </c>
      <c r="V35" s="22">
        <v>456</v>
      </c>
      <c r="W35" s="22" t="s">
        <v>76</v>
      </c>
      <c r="X35" s="22" t="s">
        <v>77</v>
      </c>
      <c r="Y35" s="58">
        <v>1019</v>
      </c>
      <c r="Z35" s="41"/>
      <c r="AA35" s="1" t="s">
        <v>219</v>
      </c>
      <c r="AB35" s="28" t="s">
        <v>286</v>
      </c>
    </row>
    <row r="36" spans="1:28" x14ac:dyDescent="0.3">
      <c r="A36" s="1" t="s">
        <v>46</v>
      </c>
      <c r="B36" s="1" t="s">
        <v>61</v>
      </c>
      <c r="C36" s="27" t="s">
        <v>313</v>
      </c>
      <c r="D36" s="38">
        <v>34</v>
      </c>
      <c r="E36" s="84"/>
      <c r="F36" s="84"/>
      <c r="G36" s="84"/>
      <c r="H36" s="27"/>
      <c r="I36" s="27"/>
      <c r="J36" s="84"/>
      <c r="K36" s="84"/>
      <c r="L36" s="84"/>
      <c r="M36" s="84"/>
      <c r="N36" s="27">
        <f t="shared" ref="N36:N41" si="4">SUM(L36:M36)</f>
        <v>0</v>
      </c>
      <c r="O36" s="85"/>
      <c r="P36" s="85"/>
      <c r="Q36" s="85"/>
      <c r="R36" s="85"/>
      <c r="S36" s="85"/>
      <c r="T36" s="39">
        <v>8</v>
      </c>
      <c r="U36" s="40" t="str">
        <f t="shared" ref="U36:U44" si="5">IFERROR(((T36+Q36+N36-R36)+(O36*2))/E36,"")</f>
        <v/>
      </c>
      <c r="V36" s="22">
        <v>456</v>
      </c>
      <c r="W36" s="22" t="s">
        <v>76</v>
      </c>
      <c r="X36" s="22" t="s">
        <v>77</v>
      </c>
      <c r="Y36" s="58">
        <v>1019</v>
      </c>
      <c r="Z36" s="41"/>
      <c r="AA36" s="1" t="s">
        <v>219</v>
      </c>
      <c r="AB36" s="28" t="s">
        <v>286</v>
      </c>
    </row>
    <row r="37" spans="1:28" x14ac:dyDescent="0.3">
      <c r="A37" s="1" t="s">
        <v>46</v>
      </c>
      <c r="B37" s="1" t="s">
        <v>61</v>
      </c>
      <c r="C37" s="27" t="s">
        <v>148</v>
      </c>
      <c r="D37" s="38">
        <v>55</v>
      </c>
      <c r="E37" s="84"/>
      <c r="F37" s="84"/>
      <c r="G37" s="84"/>
      <c r="H37" s="27"/>
      <c r="I37" s="27"/>
      <c r="J37" s="84"/>
      <c r="K37" s="84"/>
      <c r="L37" s="84"/>
      <c r="M37" s="84"/>
      <c r="N37" s="27">
        <f t="shared" si="4"/>
        <v>0</v>
      </c>
      <c r="O37" s="85"/>
      <c r="P37" s="85"/>
      <c r="Q37" s="85"/>
      <c r="R37" s="85"/>
      <c r="S37" s="85"/>
      <c r="T37" s="39">
        <f t="shared" ref="T37:T38" si="6">(H37*3)+((F37-H37)*2)+J37</f>
        <v>0</v>
      </c>
      <c r="U37" s="40" t="str">
        <f t="shared" si="5"/>
        <v/>
      </c>
      <c r="V37" s="22">
        <v>456</v>
      </c>
      <c r="W37" s="22" t="s">
        <v>76</v>
      </c>
      <c r="X37" s="22" t="s">
        <v>77</v>
      </c>
      <c r="Y37" s="58">
        <v>1019</v>
      </c>
      <c r="Z37" s="41"/>
      <c r="AA37" s="1" t="s">
        <v>219</v>
      </c>
      <c r="AB37" s="28" t="s">
        <v>286</v>
      </c>
    </row>
    <row r="38" spans="1:28" x14ac:dyDescent="0.3">
      <c r="A38" s="1" t="s">
        <v>46</v>
      </c>
      <c r="B38" s="1" t="s">
        <v>61</v>
      </c>
      <c r="C38" s="27" t="s">
        <v>374</v>
      </c>
      <c r="D38" s="38">
        <v>42</v>
      </c>
      <c r="E38" s="84"/>
      <c r="F38" s="84"/>
      <c r="G38" s="84"/>
      <c r="H38" s="27"/>
      <c r="I38" s="27"/>
      <c r="J38" s="84"/>
      <c r="K38" s="84"/>
      <c r="L38" s="84"/>
      <c r="M38" s="84"/>
      <c r="N38" s="27">
        <f t="shared" si="4"/>
        <v>0</v>
      </c>
      <c r="O38" s="85"/>
      <c r="P38" s="85"/>
      <c r="Q38" s="85"/>
      <c r="R38" s="85"/>
      <c r="S38" s="85"/>
      <c r="T38" s="39">
        <f t="shared" si="6"/>
        <v>0</v>
      </c>
      <c r="U38" s="40" t="str">
        <f t="shared" si="5"/>
        <v/>
      </c>
      <c r="V38" s="22">
        <v>456</v>
      </c>
      <c r="W38" s="22" t="s">
        <v>76</v>
      </c>
      <c r="X38" s="22" t="s">
        <v>77</v>
      </c>
      <c r="Y38" s="58">
        <v>1019</v>
      </c>
      <c r="Z38" s="41"/>
      <c r="AA38" s="1" t="s">
        <v>219</v>
      </c>
      <c r="AB38" s="28" t="s">
        <v>286</v>
      </c>
    </row>
    <row r="39" spans="1:28" x14ac:dyDescent="0.3">
      <c r="A39" s="1" t="s">
        <v>46</v>
      </c>
      <c r="B39" s="1" t="s">
        <v>61</v>
      </c>
      <c r="C39" s="27" t="s">
        <v>376</v>
      </c>
      <c r="D39" s="38">
        <v>40</v>
      </c>
      <c r="E39" s="84"/>
      <c r="F39" s="84"/>
      <c r="G39" s="84"/>
      <c r="H39" s="27"/>
      <c r="I39" s="27"/>
      <c r="J39" s="84"/>
      <c r="K39" s="84"/>
      <c r="L39" s="84"/>
      <c r="M39" s="27">
        <v>10</v>
      </c>
      <c r="N39" s="27">
        <f t="shared" si="4"/>
        <v>10</v>
      </c>
      <c r="O39" s="85"/>
      <c r="P39" s="85"/>
      <c r="Q39" s="85"/>
      <c r="R39" s="85"/>
      <c r="S39" s="85"/>
      <c r="T39" s="39">
        <v>8</v>
      </c>
      <c r="U39" s="40" t="str">
        <f t="shared" si="5"/>
        <v/>
      </c>
      <c r="V39" s="22">
        <v>456</v>
      </c>
      <c r="W39" s="22" t="s">
        <v>76</v>
      </c>
      <c r="X39" s="22" t="s">
        <v>77</v>
      </c>
      <c r="Y39" s="58">
        <v>1019</v>
      </c>
      <c r="Z39" s="41"/>
      <c r="AA39" s="1" t="s">
        <v>219</v>
      </c>
      <c r="AB39" s="28" t="s">
        <v>286</v>
      </c>
    </row>
    <row r="40" spans="1:28" x14ac:dyDescent="0.3">
      <c r="A40" s="1" t="s">
        <v>46</v>
      </c>
      <c r="B40" s="1" t="s">
        <v>61</v>
      </c>
      <c r="C40" s="27" t="s">
        <v>314</v>
      </c>
      <c r="D40" s="38">
        <v>44</v>
      </c>
      <c r="E40" s="84"/>
      <c r="F40" s="84"/>
      <c r="G40" s="84"/>
      <c r="H40" s="27"/>
      <c r="I40" s="27"/>
      <c r="J40" s="84"/>
      <c r="K40" s="84"/>
      <c r="L40" s="84"/>
      <c r="M40" s="84"/>
      <c r="N40" s="27">
        <f t="shared" si="4"/>
        <v>0</v>
      </c>
      <c r="O40" s="85"/>
      <c r="P40" s="85"/>
      <c r="Q40" s="85"/>
      <c r="R40" s="85"/>
      <c r="S40" s="85"/>
      <c r="T40" s="39">
        <v>16</v>
      </c>
      <c r="U40" s="40" t="str">
        <f t="shared" si="5"/>
        <v/>
      </c>
      <c r="V40" s="22">
        <v>456</v>
      </c>
      <c r="W40" s="22" t="s">
        <v>76</v>
      </c>
      <c r="X40" s="22" t="s">
        <v>77</v>
      </c>
      <c r="Y40" s="58">
        <v>1019</v>
      </c>
      <c r="Z40" s="41"/>
      <c r="AA40" s="1" t="s">
        <v>219</v>
      </c>
      <c r="AB40" s="28" t="s">
        <v>286</v>
      </c>
    </row>
    <row r="41" spans="1:28" x14ac:dyDescent="0.3">
      <c r="A41" s="1" t="s">
        <v>46</v>
      </c>
      <c r="B41" s="1" t="s">
        <v>61</v>
      </c>
      <c r="C41" s="27" t="s">
        <v>315</v>
      </c>
      <c r="D41" s="38">
        <v>24</v>
      </c>
      <c r="E41" s="84"/>
      <c r="F41" s="84"/>
      <c r="G41" s="84"/>
      <c r="H41" s="27"/>
      <c r="I41" s="27"/>
      <c r="J41" s="84"/>
      <c r="K41" s="84"/>
      <c r="L41" s="84"/>
      <c r="M41" s="84"/>
      <c r="N41" s="27">
        <f t="shared" si="4"/>
        <v>0</v>
      </c>
      <c r="O41" s="85"/>
      <c r="P41" s="85"/>
      <c r="Q41" s="85"/>
      <c r="R41" s="85"/>
      <c r="S41" s="85"/>
      <c r="T41" s="39">
        <v>10</v>
      </c>
      <c r="U41" s="40" t="str">
        <f t="shared" si="5"/>
        <v/>
      </c>
      <c r="V41" s="22">
        <v>456</v>
      </c>
      <c r="W41" s="22" t="s">
        <v>76</v>
      </c>
      <c r="X41" s="22" t="s">
        <v>77</v>
      </c>
      <c r="Y41" s="58">
        <v>1019</v>
      </c>
      <c r="Z41" s="41"/>
      <c r="AA41" s="1" t="s">
        <v>219</v>
      </c>
      <c r="AB41" s="28" t="s">
        <v>286</v>
      </c>
    </row>
    <row r="42" spans="1:28" x14ac:dyDescent="0.3">
      <c r="A42" s="1" t="s">
        <v>46</v>
      </c>
      <c r="B42" s="1" t="s">
        <v>61</v>
      </c>
      <c r="C42" s="27" t="s">
        <v>316</v>
      </c>
      <c r="D42" s="38">
        <v>23</v>
      </c>
      <c r="E42" s="84"/>
      <c r="F42" s="84"/>
      <c r="G42" s="84"/>
      <c r="H42" s="27"/>
      <c r="I42" s="27"/>
      <c r="J42" s="84"/>
      <c r="K42" s="84"/>
      <c r="L42" s="84"/>
      <c r="M42" s="84"/>
      <c r="N42" s="27">
        <f>SUM(L42:M42)</f>
        <v>0</v>
      </c>
      <c r="O42" s="85"/>
      <c r="P42" s="85"/>
      <c r="Q42" s="85"/>
      <c r="R42" s="85"/>
      <c r="S42" s="85"/>
      <c r="T42" s="39">
        <v>4</v>
      </c>
      <c r="U42" s="40" t="str">
        <f t="shared" si="5"/>
        <v/>
      </c>
      <c r="V42" s="22">
        <v>456</v>
      </c>
      <c r="W42" s="22" t="s">
        <v>76</v>
      </c>
      <c r="X42" s="22" t="s">
        <v>77</v>
      </c>
      <c r="Y42" s="58">
        <v>1019</v>
      </c>
      <c r="Z42" s="41"/>
      <c r="AA42" s="1" t="s">
        <v>219</v>
      </c>
      <c r="AB42" s="28" t="s">
        <v>286</v>
      </c>
    </row>
    <row r="43" spans="1:28" x14ac:dyDescent="0.3">
      <c r="A43" s="1" t="s">
        <v>46</v>
      </c>
      <c r="B43" s="1" t="s">
        <v>61</v>
      </c>
      <c r="C43" s="27" t="s">
        <v>318</v>
      </c>
      <c r="D43" s="38">
        <v>10</v>
      </c>
      <c r="E43" s="84"/>
      <c r="F43" s="84"/>
      <c r="G43" s="84"/>
      <c r="H43" s="27"/>
      <c r="I43" s="27"/>
      <c r="J43" s="84"/>
      <c r="K43" s="84"/>
      <c r="L43" s="84"/>
      <c r="M43" s="84"/>
      <c r="N43" s="27">
        <f>SUM(L43:M43)</f>
        <v>0</v>
      </c>
      <c r="O43" s="85"/>
      <c r="P43" s="85"/>
      <c r="Q43" s="85"/>
      <c r="R43" s="85"/>
      <c r="S43" s="85"/>
      <c r="T43" s="39">
        <v>12</v>
      </c>
      <c r="U43" s="40" t="str">
        <f t="shared" si="5"/>
        <v/>
      </c>
      <c r="V43" s="22">
        <v>456</v>
      </c>
      <c r="W43" s="22" t="s">
        <v>76</v>
      </c>
      <c r="X43" s="22" t="s">
        <v>77</v>
      </c>
      <c r="Y43" s="58">
        <v>1019</v>
      </c>
      <c r="Z43" s="41"/>
      <c r="AA43" s="1" t="s">
        <v>219</v>
      </c>
      <c r="AB43" s="28" t="s">
        <v>286</v>
      </c>
    </row>
    <row r="44" spans="1:28" x14ac:dyDescent="0.3">
      <c r="A44" s="1" t="s">
        <v>46</v>
      </c>
      <c r="B44" s="1" t="s">
        <v>61</v>
      </c>
      <c r="C44" s="27" t="s">
        <v>319</v>
      </c>
      <c r="D44" s="38">
        <v>32</v>
      </c>
      <c r="E44" s="84"/>
      <c r="F44" s="84"/>
      <c r="G44" s="84"/>
      <c r="H44" s="27"/>
      <c r="I44" s="27"/>
      <c r="J44" s="84"/>
      <c r="K44" s="84"/>
      <c r="L44" s="84"/>
      <c r="M44" s="84"/>
      <c r="N44" s="27">
        <f>SUM(L44:M44)</f>
        <v>0</v>
      </c>
      <c r="O44" s="85"/>
      <c r="P44" s="85"/>
      <c r="Q44" s="85"/>
      <c r="R44" s="85"/>
      <c r="S44" s="85"/>
      <c r="T44" s="39">
        <f>(H44*3)+((F44-H44)*2)+J44</f>
        <v>0</v>
      </c>
      <c r="U44" s="40" t="str">
        <f t="shared" si="5"/>
        <v/>
      </c>
      <c r="V44" s="22">
        <v>456</v>
      </c>
      <c r="W44" s="22" t="s">
        <v>76</v>
      </c>
      <c r="X44" s="22" t="s">
        <v>77</v>
      </c>
      <c r="Y44" s="58">
        <v>1019</v>
      </c>
      <c r="Z44" s="41"/>
      <c r="AA44" s="1" t="s">
        <v>219</v>
      </c>
      <c r="AB44" s="28" t="s">
        <v>286</v>
      </c>
    </row>
    <row r="45" spans="1:28" x14ac:dyDescent="0.3">
      <c r="A45" s="1" t="s">
        <v>46</v>
      </c>
      <c r="B45" s="1" t="s">
        <v>61</v>
      </c>
      <c r="C45" s="55" t="s">
        <v>39</v>
      </c>
      <c r="D45" s="1"/>
      <c r="E45" s="55">
        <v>240</v>
      </c>
      <c r="F45" s="55">
        <v>25</v>
      </c>
      <c r="G45" s="55"/>
      <c r="H45" s="55"/>
      <c r="I45" s="55"/>
      <c r="J45" s="55">
        <v>28</v>
      </c>
      <c r="K45" s="55">
        <v>34</v>
      </c>
      <c r="L45" s="55"/>
      <c r="M45" s="55"/>
      <c r="N45" s="55"/>
      <c r="O45" s="55"/>
      <c r="P45" s="55">
        <v>27</v>
      </c>
      <c r="Q45" s="55"/>
      <c r="R45" s="42"/>
      <c r="S45" s="42"/>
      <c r="T45" s="42"/>
      <c r="U45" s="40" t="str">
        <f t="shared" ref="U45" si="7">_xlfn.IFNA("",((T45+Q45+N45-R45)+(O45*2))/E45)</f>
        <v/>
      </c>
      <c r="V45" s="22">
        <v>456</v>
      </c>
      <c r="W45" s="22" t="s">
        <v>76</v>
      </c>
      <c r="X45" s="22" t="s">
        <v>77</v>
      </c>
      <c r="Y45" s="58">
        <v>1019</v>
      </c>
      <c r="Z45" s="41"/>
      <c r="AA45" s="1" t="s">
        <v>219</v>
      </c>
      <c r="AB45" s="28" t="s">
        <v>286</v>
      </c>
    </row>
    <row r="46" spans="1:28" x14ac:dyDescent="0.3">
      <c r="A46" s="43" t="s">
        <v>46</v>
      </c>
      <c r="B46" s="43" t="s">
        <v>61</v>
      </c>
      <c r="C46" s="44" t="s">
        <v>40</v>
      </c>
      <c r="D46" s="43"/>
      <c r="E46" s="44">
        <f t="shared" ref="E46:T46" si="8">SUM(E35:E45)</f>
        <v>240</v>
      </c>
      <c r="F46" s="44">
        <f t="shared" si="8"/>
        <v>25</v>
      </c>
      <c r="G46" s="44">
        <f t="shared" si="8"/>
        <v>0</v>
      </c>
      <c r="H46" s="44">
        <f t="shared" si="8"/>
        <v>0</v>
      </c>
      <c r="I46" s="44">
        <f t="shared" si="8"/>
        <v>0</v>
      </c>
      <c r="J46" s="44">
        <f t="shared" si="8"/>
        <v>28</v>
      </c>
      <c r="K46" s="44">
        <f t="shared" si="8"/>
        <v>34</v>
      </c>
      <c r="L46" s="44">
        <f t="shared" si="8"/>
        <v>0</v>
      </c>
      <c r="M46" s="44">
        <f t="shared" si="8"/>
        <v>10</v>
      </c>
      <c r="N46" s="44">
        <f t="shared" si="8"/>
        <v>10</v>
      </c>
      <c r="O46" s="44">
        <f t="shared" si="8"/>
        <v>0</v>
      </c>
      <c r="P46" s="44">
        <f t="shared" si="8"/>
        <v>27</v>
      </c>
      <c r="Q46" s="44">
        <f t="shared" si="8"/>
        <v>0</v>
      </c>
      <c r="R46" s="44">
        <f t="shared" si="8"/>
        <v>0</v>
      </c>
      <c r="S46" s="44">
        <f t="shared" si="8"/>
        <v>0</v>
      </c>
      <c r="T46" s="44">
        <f t="shared" si="8"/>
        <v>78</v>
      </c>
      <c r="U46" s="45">
        <f>((T46+Q46+N46-R46)+(O46*2))/E46</f>
        <v>0.36666666666666664</v>
      </c>
      <c r="V46" s="46">
        <v>456</v>
      </c>
      <c r="W46" s="46" t="s">
        <v>76</v>
      </c>
      <c r="X46" s="46" t="s">
        <v>77</v>
      </c>
      <c r="Y46" s="59">
        <v>1019</v>
      </c>
      <c r="Z46" s="47"/>
      <c r="AA46" s="43" t="s">
        <v>219</v>
      </c>
      <c r="AB46" s="68" t="s">
        <v>286</v>
      </c>
    </row>
    <row r="47" spans="1:28" x14ac:dyDescent="0.3">
      <c r="A47" s="1"/>
      <c r="B47" s="1"/>
      <c r="C47" s="1"/>
      <c r="D47" s="1"/>
      <c r="F47" s="48" t="s">
        <v>41</v>
      </c>
      <c r="G47" s="49" t="e">
        <f>F46/G46</f>
        <v>#DIV/0!</v>
      </c>
      <c r="H47" s="27"/>
      <c r="I47" s="1"/>
      <c r="J47" s="48" t="s">
        <v>42</v>
      </c>
      <c r="K47" s="50">
        <f>J46/K46</f>
        <v>0.82352941176470584</v>
      </c>
      <c r="L47" s="1"/>
      <c r="M47" s="39" t="s">
        <v>43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1"/>
      <c r="D50" s="1"/>
      <c r="F50" s="48"/>
      <c r="G50" s="70"/>
      <c r="H50" s="27"/>
      <c r="I50" s="1"/>
      <c r="J50" s="48"/>
      <c r="K50" s="71"/>
      <c r="L50" s="1"/>
      <c r="M50" s="39"/>
      <c r="N50" s="72"/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1"/>
    </row>
    <row r="51" spans="1:28" x14ac:dyDescent="0.3">
      <c r="A51" s="1"/>
      <c r="B51" s="1"/>
      <c r="C51" s="5"/>
      <c r="V51" s="22"/>
      <c r="W51" s="22"/>
      <c r="X51" s="22"/>
      <c r="Y51" s="52"/>
      <c r="Z51" s="41"/>
      <c r="AA51" s="1"/>
      <c r="AB51" s="1"/>
    </row>
    <row r="52" spans="1:28" x14ac:dyDescent="0.3">
      <c r="B52" s="1"/>
      <c r="C52" s="1"/>
      <c r="D52" s="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1"/>
      <c r="Z52" s="41"/>
      <c r="AA52" s="1"/>
      <c r="AB52" s="1"/>
    </row>
  </sheetData>
  <sheetProtection sheet="1" objects="1" scenarios="1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0D60B-DE9A-4B97-B507-ACB9D878D93F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401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29647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287</v>
      </c>
      <c r="D4" s="7" t="s">
        <v>5</v>
      </c>
      <c r="E4" s="8"/>
      <c r="F4" s="5"/>
      <c r="G4" s="1"/>
      <c r="J4" s="15" t="s">
        <v>288</v>
      </c>
      <c r="K4" s="16" t="s">
        <v>45</v>
      </c>
      <c r="L4" s="17"/>
      <c r="M4" s="18"/>
      <c r="N4" s="19">
        <v>20</v>
      </c>
      <c r="O4" s="19">
        <v>19</v>
      </c>
      <c r="P4" s="19">
        <v>30</v>
      </c>
      <c r="Q4" s="19">
        <v>25</v>
      </c>
      <c r="R4" s="20"/>
      <c r="S4" s="21">
        <f>SUM(N4:R4)</f>
        <v>94</v>
      </c>
      <c r="T4" s="22">
        <v>462</v>
      </c>
    </row>
    <row r="5" spans="1:28" x14ac:dyDescent="0.3">
      <c r="B5" s="1"/>
      <c r="C5" s="6" t="s">
        <v>100</v>
      </c>
      <c r="D5" s="7" t="s">
        <v>6</v>
      </c>
      <c r="E5" s="1"/>
      <c r="F5" s="1"/>
      <c r="G5" s="1"/>
      <c r="J5" s="15" t="s">
        <v>289</v>
      </c>
      <c r="K5" s="16" t="s">
        <v>60</v>
      </c>
      <c r="L5" s="17"/>
      <c r="M5" s="18"/>
      <c r="N5" s="19">
        <v>23</v>
      </c>
      <c r="O5" s="19">
        <v>24</v>
      </c>
      <c r="P5" s="19">
        <v>15</v>
      </c>
      <c r="Q5" s="19">
        <v>20</v>
      </c>
      <c r="R5" s="20"/>
      <c r="S5" s="21">
        <f>SUM(N5:R5)</f>
        <v>82</v>
      </c>
      <c r="T5" s="22">
        <v>462</v>
      </c>
      <c r="U5" s="1"/>
      <c r="V5" s="1"/>
      <c r="W5" s="1"/>
    </row>
    <row r="6" spans="1:28" x14ac:dyDescent="0.3">
      <c r="C6" s="62">
        <v>911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3"/>
      <c r="D7" s="7" t="s">
        <v>8</v>
      </c>
      <c r="G7" s="1"/>
      <c r="S7" s="1"/>
      <c r="T7" s="25" t="s">
        <v>9</v>
      </c>
      <c r="U7" s="1"/>
      <c r="V7" s="26">
        <v>462</v>
      </c>
      <c r="W7" s="1"/>
    </row>
    <row r="8" spans="1:28" x14ac:dyDescent="0.3">
      <c r="B8" s="1"/>
      <c r="C8" s="63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27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59</v>
      </c>
      <c r="B13" s="1" t="s">
        <v>46</v>
      </c>
      <c r="C13" s="27" t="s">
        <v>82</v>
      </c>
      <c r="D13" s="38">
        <v>52</v>
      </c>
      <c r="E13" s="84"/>
      <c r="F13" s="27">
        <v>5</v>
      </c>
      <c r="G13" s="84"/>
      <c r="H13" s="27"/>
      <c r="I13" s="27"/>
      <c r="J13" s="27">
        <v>5</v>
      </c>
      <c r="K13" s="27">
        <v>6</v>
      </c>
      <c r="L13" s="84"/>
      <c r="M13" s="84"/>
      <c r="N13" s="27">
        <f>SUM(L13:M13)</f>
        <v>0</v>
      </c>
      <c r="O13" s="84"/>
      <c r="P13" s="85"/>
      <c r="Q13" s="84"/>
      <c r="R13" s="84"/>
      <c r="S13" s="84"/>
      <c r="T13" s="27">
        <f>+(F13*2)+J13</f>
        <v>15</v>
      </c>
      <c r="U13" s="40" t="str">
        <f>IFERROR(((T13+Q13+N13-R13)+(O13*2))/E13,"")</f>
        <v/>
      </c>
      <c r="V13" s="22">
        <v>462</v>
      </c>
      <c r="W13" s="22" t="s">
        <v>83</v>
      </c>
      <c r="X13" s="22" t="s">
        <v>84</v>
      </c>
      <c r="Y13" s="58">
        <v>911</v>
      </c>
      <c r="Z13" s="41"/>
      <c r="AA13" s="1" t="s">
        <v>78</v>
      </c>
      <c r="AB13" s="28" t="s">
        <v>290</v>
      </c>
    </row>
    <row r="14" spans="1:28" x14ac:dyDescent="0.3">
      <c r="A14" s="1" t="s">
        <v>59</v>
      </c>
      <c r="B14" s="1" t="s">
        <v>46</v>
      </c>
      <c r="C14" s="27" t="s">
        <v>56</v>
      </c>
      <c r="D14" s="38">
        <v>20</v>
      </c>
      <c r="E14" s="84"/>
      <c r="F14" s="27">
        <v>2</v>
      </c>
      <c r="G14" s="84"/>
      <c r="H14" s="27"/>
      <c r="I14" s="27"/>
      <c r="J14" s="27">
        <v>0</v>
      </c>
      <c r="K14" s="27">
        <v>0</v>
      </c>
      <c r="L14" s="84"/>
      <c r="M14" s="84"/>
      <c r="N14" s="27">
        <f t="shared" ref="N14:N19" si="0">SUM(L14:M14)</f>
        <v>0</v>
      </c>
      <c r="O14" s="85"/>
      <c r="P14" s="85"/>
      <c r="Q14" s="85"/>
      <c r="R14" s="85"/>
      <c r="S14" s="85"/>
      <c r="T14" s="27">
        <f t="shared" ref="T14:T24" si="1">+(F14*2)+J14</f>
        <v>4</v>
      </c>
      <c r="U14" s="40" t="str">
        <f t="shared" ref="U14:U24" si="2">IFERROR(((T14+Q14+N14-R14)+(O14*2))/E14,"")</f>
        <v/>
      </c>
      <c r="V14" s="22">
        <v>462</v>
      </c>
      <c r="W14" s="22" t="s">
        <v>83</v>
      </c>
      <c r="X14" s="22" t="s">
        <v>84</v>
      </c>
      <c r="Y14" s="58">
        <v>911</v>
      </c>
      <c r="Z14" s="41"/>
      <c r="AA14" s="1" t="s">
        <v>78</v>
      </c>
      <c r="AB14" s="28" t="s">
        <v>290</v>
      </c>
    </row>
    <row r="15" spans="1:28" x14ac:dyDescent="0.3">
      <c r="A15" s="1" t="s">
        <v>59</v>
      </c>
      <c r="B15" s="1" t="s">
        <v>46</v>
      </c>
      <c r="C15" s="27" t="s">
        <v>47</v>
      </c>
      <c r="D15" s="38">
        <v>7</v>
      </c>
      <c r="E15" s="84"/>
      <c r="F15" s="27">
        <v>7</v>
      </c>
      <c r="G15" s="84"/>
      <c r="H15" s="27"/>
      <c r="I15" s="27"/>
      <c r="J15" s="27">
        <v>0</v>
      </c>
      <c r="K15" s="27">
        <v>0</v>
      </c>
      <c r="L15" s="84"/>
      <c r="M15" s="84"/>
      <c r="N15" s="27">
        <f t="shared" si="0"/>
        <v>0</v>
      </c>
      <c r="O15" s="85"/>
      <c r="P15" s="85"/>
      <c r="Q15" s="85"/>
      <c r="R15" s="85"/>
      <c r="S15" s="85"/>
      <c r="T15" s="27">
        <f t="shared" si="1"/>
        <v>14</v>
      </c>
      <c r="U15" s="40" t="str">
        <f t="shared" si="2"/>
        <v/>
      </c>
      <c r="V15" s="22">
        <v>462</v>
      </c>
      <c r="W15" s="22" t="s">
        <v>83</v>
      </c>
      <c r="X15" s="22" t="s">
        <v>84</v>
      </c>
      <c r="Y15" s="58">
        <v>911</v>
      </c>
      <c r="Z15" s="41"/>
      <c r="AA15" s="1" t="s">
        <v>78</v>
      </c>
      <c r="AB15" s="28" t="s">
        <v>290</v>
      </c>
    </row>
    <row r="16" spans="1:28" x14ac:dyDescent="0.3">
      <c r="A16" s="1" t="s">
        <v>59</v>
      </c>
      <c r="B16" s="1" t="s">
        <v>46</v>
      </c>
      <c r="C16" s="27" t="s">
        <v>80</v>
      </c>
      <c r="D16" s="38">
        <v>22</v>
      </c>
      <c r="E16" s="84"/>
      <c r="F16" s="27">
        <v>1</v>
      </c>
      <c r="G16" s="84"/>
      <c r="H16" s="27"/>
      <c r="I16" s="27"/>
      <c r="J16" s="27">
        <v>0</v>
      </c>
      <c r="K16" s="27">
        <v>0</v>
      </c>
      <c r="L16" s="84"/>
      <c r="M16" s="84"/>
      <c r="N16" s="27">
        <f t="shared" si="0"/>
        <v>0</v>
      </c>
      <c r="O16" s="85"/>
      <c r="P16" s="85"/>
      <c r="Q16" s="85"/>
      <c r="R16" s="85"/>
      <c r="S16" s="85"/>
      <c r="T16" s="27">
        <f t="shared" si="1"/>
        <v>2</v>
      </c>
      <c r="U16" s="40" t="str">
        <f t="shared" si="2"/>
        <v/>
      </c>
      <c r="V16" s="22">
        <v>462</v>
      </c>
      <c r="W16" s="22" t="s">
        <v>83</v>
      </c>
      <c r="X16" s="22" t="s">
        <v>84</v>
      </c>
      <c r="Y16" s="58">
        <v>911</v>
      </c>
      <c r="Z16" s="41"/>
      <c r="AA16" s="1" t="s">
        <v>78</v>
      </c>
      <c r="AB16" s="28" t="s">
        <v>290</v>
      </c>
    </row>
    <row r="17" spans="1:28" x14ac:dyDescent="0.3">
      <c r="A17" s="1" t="s">
        <v>59</v>
      </c>
      <c r="B17" s="1" t="s">
        <v>46</v>
      </c>
      <c r="C17" s="27" t="s">
        <v>48</v>
      </c>
      <c r="D17" s="38">
        <v>50</v>
      </c>
      <c r="E17" s="84"/>
      <c r="F17" s="27">
        <v>9</v>
      </c>
      <c r="G17" s="84"/>
      <c r="H17" s="27"/>
      <c r="I17" s="27"/>
      <c r="J17" s="27">
        <v>2</v>
      </c>
      <c r="K17" s="27">
        <v>2</v>
      </c>
      <c r="L17" s="84"/>
      <c r="M17" s="27">
        <v>12</v>
      </c>
      <c r="N17" s="27">
        <f t="shared" si="0"/>
        <v>12</v>
      </c>
      <c r="O17" s="85"/>
      <c r="P17" s="85"/>
      <c r="Q17" s="85"/>
      <c r="R17" s="85"/>
      <c r="S17" s="85"/>
      <c r="T17" s="27">
        <f t="shared" si="1"/>
        <v>20</v>
      </c>
      <c r="U17" s="40" t="str">
        <f t="shared" si="2"/>
        <v/>
      </c>
      <c r="V17" s="22">
        <v>462</v>
      </c>
      <c r="W17" s="22" t="s">
        <v>83</v>
      </c>
      <c r="X17" s="22" t="s">
        <v>84</v>
      </c>
      <c r="Y17" s="58">
        <v>911</v>
      </c>
      <c r="Z17" s="41"/>
      <c r="AA17" s="1" t="s">
        <v>78</v>
      </c>
      <c r="AB17" s="28" t="s">
        <v>290</v>
      </c>
    </row>
    <row r="18" spans="1:28" x14ac:dyDescent="0.3">
      <c r="A18" s="1" t="s">
        <v>59</v>
      </c>
      <c r="B18" s="1" t="s">
        <v>46</v>
      </c>
      <c r="C18" s="27" t="s">
        <v>49</v>
      </c>
      <c r="D18" s="38">
        <v>1</v>
      </c>
      <c r="E18" s="84"/>
      <c r="F18" s="27">
        <v>6</v>
      </c>
      <c r="G18" s="84"/>
      <c r="H18" s="27"/>
      <c r="I18" s="27"/>
      <c r="J18" s="27">
        <v>4</v>
      </c>
      <c r="K18" s="27">
        <v>6</v>
      </c>
      <c r="L18" s="84"/>
      <c r="M18" s="84"/>
      <c r="N18" s="27">
        <f t="shared" si="0"/>
        <v>0</v>
      </c>
      <c r="O18" s="85"/>
      <c r="P18" s="85"/>
      <c r="Q18" s="85"/>
      <c r="R18" s="85"/>
      <c r="S18" s="85"/>
      <c r="T18" s="27">
        <f t="shared" si="1"/>
        <v>16</v>
      </c>
      <c r="U18" s="40" t="str">
        <f t="shared" si="2"/>
        <v/>
      </c>
      <c r="V18" s="22">
        <v>462</v>
      </c>
      <c r="W18" s="22" t="s">
        <v>83</v>
      </c>
      <c r="X18" s="22" t="s">
        <v>84</v>
      </c>
      <c r="Y18" s="58">
        <v>911</v>
      </c>
      <c r="Z18" s="41"/>
      <c r="AA18" s="1" t="s">
        <v>78</v>
      </c>
      <c r="AB18" s="28" t="s">
        <v>290</v>
      </c>
    </row>
    <row r="19" spans="1:28" x14ac:dyDescent="0.3">
      <c r="A19" s="1" t="s">
        <v>59</v>
      </c>
      <c r="B19" s="1" t="s">
        <v>46</v>
      </c>
      <c r="C19" s="27" t="s">
        <v>123</v>
      </c>
      <c r="D19" s="38">
        <v>55</v>
      </c>
      <c r="E19" s="84" t="s">
        <v>430</v>
      </c>
      <c r="F19" s="27"/>
      <c r="G19" s="84"/>
      <c r="H19" s="27"/>
      <c r="I19" s="27"/>
      <c r="J19" s="27"/>
      <c r="K19" s="27"/>
      <c r="L19" s="84"/>
      <c r="M19" s="84"/>
      <c r="N19" s="27">
        <f t="shared" si="0"/>
        <v>0</v>
      </c>
      <c r="O19" s="85"/>
      <c r="P19" s="85"/>
      <c r="Q19" s="85"/>
      <c r="R19" s="85"/>
      <c r="S19" s="85"/>
      <c r="T19" s="27">
        <f t="shared" si="1"/>
        <v>0</v>
      </c>
      <c r="U19" s="40" t="str">
        <f t="shared" si="2"/>
        <v/>
      </c>
      <c r="V19" s="22">
        <v>462</v>
      </c>
      <c r="W19" s="22" t="s">
        <v>83</v>
      </c>
      <c r="X19" s="22" t="s">
        <v>84</v>
      </c>
      <c r="Y19" s="58">
        <v>911</v>
      </c>
      <c r="Z19" s="41"/>
      <c r="AA19" s="1" t="s">
        <v>78</v>
      </c>
      <c r="AB19" s="28" t="s">
        <v>290</v>
      </c>
    </row>
    <row r="20" spans="1:28" x14ac:dyDescent="0.3">
      <c r="A20" s="1" t="s">
        <v>59</v>
      </c>
      <c r="B20" s="1" t="s">
        <v>46</v>
      </c>
      <c r="C20" s="27" t="s">
        <v>53</v>
      </c>
      <c r="D20" s="38">
        <v>34</v>
      </c>
      <c r="E20" s="84" t="s">
        <v>439</v>
      </c>
      <c r="F20" s="27"/>
      <c r="G20" s="84"/>
      <c r="H20" s="27"/>
      <c r="I20" s="27"/>
      <c r="J20" s="27"/>
      <c r="K20" s="27"/>
      <c r="L20" s="84"/>
      <c r="M20" s="84"/>
      <c r="N20" s="27"/>
      <c r="O20" s="85"/>
      <c r="P20" s="85"/>
      <c r="Q20" s="85"/>
      <c r="R20" s="85"/>
      <c r="S20" s="85"/>
      <c r="T20" s="27"/>
      <c r="U20" s="40"/>
      <c r="V20" s="22">
        <v>462</v>
      </c>
      <c r="W20" s="22" t="s">
        <v>83</v>
      </c>
      <c r="X20" s="22" t="s">
        <v>84</v>
      </c>
      <c r="Y20" s="58">
        <v>911</v>
      </c>
      <c r="Z20" s="41"/>
      <c r="AA20" s="1" t="s">
        <v>78</v>
      </c>
      <c r="AB20" s="28" t="s">
        <v>290</v>
      </c>
    </row>
    <row r="21" spans="1:28" x14ac:dyDescent="0.3">
      <c r="A21" s="1" t="s">
        <v>59</v>
      </c>
      <c r="B21" s="1" t="s">
        <v>46</v>
      </c>
      <c r="C21" s="27" t="s">
        <v>50</v>
      </c>
      <c r="D21" s="38">
        <v>12</v>
      </c>
      <c r="E21" s="84"/>
      <c r="F21" s="27">
        <v>7</v>
      </c>
      <c r="G21" s="84"/>
      <c r="H21" s="27"/>
      <c r="I21" s="27"/>
      <c r="J21" s="27">
        <v>0</v>
      </c>
      <c r="K21" s="27">
        <v>0</v>
      </c>
      <c r="L21" s="84"/>
      <c r="M21" s="84"/>
      <c r="N21" s="27">
        <f>SUM(L21:M21)</f>
        <v>0</v>
      </c>
      <c r="O21" s="85"/>
      <c r="P21" s="85"/>
      <c r="Q21" s="85"/>
      <c r="R21" s="85"/>
      <c r="S21" s="85"/>
      <c r="T21" s="27">
        <f t="shared" si="1"/>
        <v>14</v>
      </c>
      <c r="U21" s="40" t="str">
        <f t="shared" si="2"/>
        <v/>
      </c>
      <c r="V21" s="22">
        <v>462</v>
      </c>
      <c r="W21" s="22" t="s">
        <v>83</v>
      </c>
      <c r="X21" s="22" t="s">
        <v>84</v>
      </c>
      <c r="Y21" s="58">
        <v>911</v>
      </c>
      <c r="Z21" s="41"/>
      <c r="AA21" s="1" t="s">
        <v>78</v>
      </c>
      <c r="AB21" s="28" t="s">
        <v>290</v>
      </c>
    </row>
    <row r="22" spans="1:28" x14ac:dyDescent="0.3">
      <c r="A22" s="1" t="s">
        <v>59</v>
      </c>
      <c r="B22" s="1" t="s">
        <v>46</v>
      </c>
      <c r="C22" s="27" t="s">
        <v>54</v>
      </c>
      <c r="D22" s="38">
        <v>11</v>
      </c>
      <c r="E22" s="84"/>
      <c r="F22" s="27">
        <v>0</v>
      </c>
      <c r="G22" s="84"/>
      <c r="H22" s="27"/>
      <c r="I22" s="27"/>
      <c r="J22" s="27">
        <v>0</v>
      </c>
      <c r="K22" s="27">
        <v>0</v>
      </c>
      <c r="L22" s="84"/>
      <c r="M22" s="84"/>
      <c r="N22" s="27">
        <f>SUM(L22:M22)</f>
        <v>0</v>
      </c>
      <c r="O22" s="85"/>
      <c r="P22" s="85"/>
      <c r="Q22" s="85"/>
      <c r="R22" s="85"/>
      <c r="S22" s="85"/>
      <c r="T22" s="27">
        <f t="shared" si="1"/>
        <v>0</v>
      </c>
      <c r="U22" s="40" t="str">
        <f t="shared" si="2"/>
        <v/>
      </c>
      <c r="V22" s="22">
        <v>462</v>
      </c>
      <c r="W22" s="22" t="s">
        <v>83</v>
      </c>
      <c r="X22" s="22" t="s">
        <v>84</v>
      </c>
      <c r="Y22" s="58">
        <v>911</v>
      </c>
      <c r="Z22" s="41"/>
      <c r="AA22" s="1" t="s">
        <v>78</v>
      </c>
      <c r="AB22" s="28" t="s">
        <v>290</v>
      </c>
    </row>
    <row r="23" spans="1:28" x14ac:dyDescent="0.3">
      <c r="A23" s="1" t="s">
        <v>59</v>
      </c>
      <c r="B23" s="1" t="s">
        <v>46</v>
      </c>
      <c r="C23" s="27" t="s">
        <v>51</v>
      </c>
      <c r="D23" s="38">
        <v>44</v>
      </c>
      <c r="E23" s="84"/>
      <c r="F23" s="27">
        <v>4</v>
      </c>
      <c r="G23" s="84"/>
      <c r="H23" s="27"/>
      <c r="I23" s="27"/>
      <c r="J23" s="27">
        <v>1</v>
      </c>
      <c r="K23" s="27">
        <v>2</v>
      </c>
      <c r="L23" s="84"/>
      <c r="M23" s="84"/>
      <c r="N23" s="27">
        <f>SUM(L23:M23)</f>
        <v>0</v>
      </c>
      <c r="O23" s="85"/>
      <c r="P23" s="85"/>
      <c r="Q23" s="85"/>
      <c r="R23" s="85"/>
      <c r="S23" s="85"/>
      <c r="T23" s="27">
        <f t="shared" si="1"/>
        <v>9</v>
      </c>
      <c r="U23" s="40" t="str">
        <f t="shared" si="2"/>
        <v/>
      </c>
      <c r="V23" s="22">
        <v>462</v>
      </c>
      <c r="W23" s="22" t="s">
        <v>83</v>
      </c>
      <c r="X23" s="22" t="s">
        <v>84</v>
      </c>
      <c r="Y23" s="58">
        <v>911</v>
      </c>
      <c r="Z23" s="41"/>
      <c r="AA23" s="1" t="s">
        <v>78</v>
      </c>
      <c r="AB23" s="28" t="s">
        <v>290</v>
      </c>
    </row>
    <row r="24" spans="1:28" x14ac:dyDescent="0.3">
      <c r="A24" s="1" t="s">
        <v>59</v>
      </c>
      <c r="B24" s="1" t="s">
        <v>46</v>
      </c>
      <c r="C24" s="27" t="s">
        <v>52</v>
      </c>
      <c r="D24" s="38">
        <v>10</v>
      </c>
      <c r="E24" s="84"/>
      <c r="F24" s="27">
        <v>0</v>
      </c>
      <c r="G24" s="84"/>
      <c r="H24" s="27"/>
      <c r="I24" s="27"/>
      <c r="J24" s="27">
        <v>0</v>
      </c>
      <c r="K24" s="27">
        <v>0</v>
      </c>
      <c r="L24" s="84"/>
      <c r="M24" s="84"/>
      <c r="N24" s="27">
        <f>SUM(L24:M24)</f>
        <v>0</v>
      </c>
      <c r="O24" s="85"/>
      <c r="P24" s="85"/>
      <c r="Q24" s="85"/>
      <c r="R24" s="85"/>
      <c r="S24" s="85"/>
      <c r="T24" s="27">
        <f t="shared" si="1"/>
        <v>0</v>
      </c>
      <c r="U24" s="40" t="str">
        <f t="shared" si="2"/>
        <v/>
      </c>
      <c r="V24" s="22">
        <v>462</v>
      </c>
      <c r="W24" s="22" t="s">
        <v>83</v>
      </c>
      <c r="X24" s="22" t="s">
        <v>84</v>
      </c>
      <c r="Y24" s="58">
        <v>911</v>
      </c>
      <c r="Z24" s="41"/>
      <c r="AA24" s="1" t="s">
        <v>78</v>
      </c>
      <c r="AB24" s="28" t="s">
        <v>290</v>
      </c>
    </row>
    <row r="25" spans="1:28" x14ac:dyDescent="0.3">
      <c r="A25" s="1" t="s">
        <v>59</v>
      </c>
      <c r="B25" s="1" t="s">
        <v>46</v>
      </c>
      <c r="C25" s="55" t="s">
        <v>39</v>
      </c>
      <c r="D25" s="1"/>
      <c r="E25" s="55">
        <v>240</v>
      </c>
      <c r="F25" s="42"/>
      <c r="G25" s="42"/>
      <c r="H25" s="42"/>
      <c r="I25" s="42"/>
      <c r="J25" s="42"/>
      <c r="K25" s="42"/>
      <c r="L25" s="42"/>
      <c r="M25" s="42"/>
      <c r="N25" s="27"/>
      <c r="O25" s="42"/>
      <c r="P25" s="55">
        <v>16</v>
      </c>
      <c r="Q25" s="42"/>
      <c r="R25" s="42"/>
      <c r="S25" s="42"/>
      <c r="T25" s="27"/>
      <c r="U25" s="40" t="str">
        <f t="shared" ref="U25" si="3">_xlfn.IFNA("",((T25+Q25+N25-R25)+(O25*2))/E25)</f>
        <v/>
      </c>
      <c r="V25" s="22">
        <v>462</v>
      </c>
      <c r="W25" s="22" t="s">
        <v>83</v>
      </c>
      <c r="X25" s="22" t="s">
        <v>84</v>
      </c>
      <c r="Y25" s="58">
        <v>911</v>
      </c>
      <c r="Z25" s="41"/>
      <c r="AA25" s="1" t="s">
        <v>78</v>
      </c>
      <c r="AB25" s="28" t="s">
        <v>290</v>
      </c>
    </row>
    <row r="26" spans="1:28" x14ac:dyDescent="0.3">
      <c r="A26" s="43" t="s">
        <v>59</v>
      </c>
      <c r="B26" s="43" t="s">
        <v>46</v>
      </c>
      <c r="C26" s="44" t="s">
        <v>40</v>
      </c>
      <c r="D26" s="43"/>
      <c r="E26" s="44">
        <f t="shared" ref="E26:T26" si="4">SUM(E13:E25)</f>
        <v>240</v>
      </c>
      <c r="F26" s="44">
        <f t="shared" si="4"/>
        <v>41</v>
      </c>
      <c r="G26" s="44">
        <f t="shared" si="4"/>
        <v>0</v>
      </c>
      <c r="H26" s="44">
        <f t="shared" si="4"/>
        <v>0</v>
      </c>
      <c r="I26" s="44">
        <f t="shared" si="4"/>
        <v>0</v>
      </c>
      <c r="J26" s="44">
        <f t="shared" si="4"/>
        <v>12</v>
      </c>
      <c r="K26" s="44">
        <f t="shared" si="4"/>
        <v>16</v>
      </c>
      <c r="L26" s="44">
        <f t="shared" si="4"/>
        <v>0</v>
      </c>
      <c r="M26" s="44">
        <f t="shared" si="4"/>
        <v>12</v>
      </c>
      <c r="N26" s="44">
        <f t="shared" si="4"/>
        <v>12</v>
      </c>
      <c r="O26" s="44">
        <f t="shared" si="4"/>
        <v>0</v>
      </c>
      <c r="P26" s="44">
        <f t="shared" si="4"/>
        <v>16</v>
      </c>
      <c r="Q26" s="44">
        <f t="shared" si="4"/>
        <v>0</v>
      </c>
      <c r="R26" s="44">
        <f t="shared" si="4"/>
        <v>0</v>
      </c>
      <c r="S26" s="44">
        <f t="shared" si="4"/>
        <v>0</v>
      </c>
      <c r="T26" s="44">
        <f t="shared" si="4"/>
        <v>94</v>
      </c>
      <c r="U26" s="45">
        <f>((T26+Q26+N26-R26)+(O26*2))/E26</f>
        <v>0.44166666666666665</v>
      </c>
      <c r="V26" s="46">
        <v>462</v>
      </c>
      <c r="W26" s="46" t="s">
        <v>83</v>
      </c>
      <c r="X26" s="46" t="s">
        <v>84</v>
      </c>
      <c r="Y26" s="59">
        <v>911</v>
      </c>
      <c r="Z26" s="47"/>
      <c r="AA26" s="43" t="s">
        <v>78</v>
      </c>
      <c r="AB26" s="78" t="s">
        <v>290</v>
      </c>
    </row>
    <row r="27" spans="1:28" x14ac:dyDescent="0.3">
      <c r="A27" s="1"/>
      <c r="B27" s="1"/>
      <c r="C27" s="1"/>
      <c r="D27" s="1"/>
      <c r="F27" s="48" t="s">
        <v>41</v>
      </c>
      <c r="G27" s="49" t="e">
        <f>F26/G26</f>
        <v>#DIV/0!</v>
      </c>
      <c r="H27" s="27"/>
      <c r="I27" s="1"/>
      <c r="J27" s="48" t="s">
        <v>42</v>
      </c>
      <c r="K27" s="50">
        <f>J26/K26</f>
        <v>0.75</v>
      </c>
      <c r="L27" s="1"/>
      <c r="M27" s="39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44</v>
      </c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26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59</v>
      </c>
      <c r="C35" s="27" t="s">
        <v>191</v>
      </c>
      <c r="D35" s="38">
        <v>24</v>
      </c>
      <c r="E35" s="84"/>
      <c r="F35" s="27">
        <v>1</v>
      </c>
      <c r="G35" s="84"/>
      <c r="H35" s="27"/>
      <c r="I35" s="27"/>
      <c r="J35" s="27">
        <v>0</v>
      </c>
      <c r="K35" s="27">
        <v>0</v>
      </c>
      <c r="L35" s="84"/>
      <c r="M35" s="84"/>
      <c r="N35" s="27">
        <f>SUM(L35:M35)</f>
        <v>0</v>
      </c>
      <c r="O35" s="84"/>
      <c r="P35" s="85"/>
      <c r="Q35" s="84"/>
      <c r="R35" s="84"/>
      <c r="S35" s="84"/>
      <c r="T35" s="27">
        <f>(H35*3)+((F35-H35)*2)+J35</f>
        <v>2</v>
      </c>
      <c r="U35" s="40" t="str">
        <f>IFERROR(((T35+Q35+N35-R35)+(O35*2))/E35,"")</f>
        <v/>
      </c>
      <c r="V35" s="22">
        <v>462</v>
      </c>
      <c r="W35" s="22" t="s">
        <v>76</v>
      </c>
      <c r="X35" s="22" t="s">
        <v>77</v>
      </c>
      <c r="Y35" s="58">
        <v>911</v>
      </c>
      <c r="Z35" s="41"/>
      <c r="AA35" s="1" t="s">
        <v>192</v>
      </c>
      <c r="AB35" s="28" t="s">
        <v>291</v>
      </c>
    </row>
    <row r="36" spans="1:28" x14ac:dyDescent="0.3">
      <c r="A36" s="1" t="s">
        <v>46</v>
      </c>
      <c r="B36" s="1" t="s">
        <v>59</v>
      </c>
      <c r="C36" s="27" t="s">
        <v>194</v>
      </c>
      <c r="D36" s="38">
        <v>22</v>
      </c>
      <c r="E36" s="84"/>
      <c r="F36" s="27">
        <v>5</v>
      </c>
      <c r="G36" s="84"/>
      <c r="H36" s="27"/>
      <c r="I36" s="27"/>
      <c r="J36" s="27">
        <v>4</v>
      </c>
      <c r="K36" s="27">
        <v>5</v>
      </c>
      <c r="L36" s="84"/>
      <c r="M36" s="84"/>
      <c r="N36" s="27">
        <f t="shared" ref="N36:N41" si="5">SUM(L36:M36)</f>
        <v>0</v>
      </c>
      <c r="O36" s="85"/>
      <c r="P36" s="85"/>
      <c r="Q36" s="85"/>
      <c r="R36" s="85"/>
      <c r="S36" s="85"/>
      <c r="T36" s="39">
        <f t="shared" ref="T36:T41" si="6">(H36*3)+((F36-H36)*2)+J36</f>
        <v>14</v>
      </c>
      <c r="U36" s="40" t="str">
        <f t="shared" ref="U36:U46" si="7">IFERROR(((T36+Q36+N36-R36)+(O36*2))/E36,"")</f>
        <v/>
      </c>
      <c r="V36" s="22">
        <v>462</v>
      </c>
      <c r="W36" s="22" t="s">
        <v>76</v>
      </c>
      <c r="X36" s="22" t="s">
        <v>77</v>
      </c>
      <c r="Y36" s="58">
        <v>911</v>
      </c>
      <c r="Z36" s="41"/>
      <c r="AA36" s="1" t="s">
        <v>192</v>
      </c>
      <c r="AB36" s="28" t="s">
        <v>291</v>
      </c>
    </row>
    <row r="37" spans="1:28" x14ac:dyDescent="0.3">
      <c r="A37" s="1" t="s">
        <v>46</v>
      </c>
      <c r="B37" s="1" t="s">
        <v>59</v>
      </c>
      <c r="C37" s="27" t="s">
        <v>195</v>
      </c>
      <c r="D37" s="38">
        <v>21</v>
      </c>
      <c r="E37" s="84"/>
      <c r="F37" s="27">
        <v>0</v>
      </c>
      <c r="G37" s="84"/>
      <c r="H37" s="27"/>
      <c r="I37" s="27"/>
      <c r="J37" s="27">
        <v>0</v>
      </c>
      <c r="K37" s="27">
        <v>0</v>
      </c>
      <c r="L37" s="84"/>
      <c r="M37" s="84"/>
      <c r="N37" s="27">
        <f t="shared" si="5"/>
        <v>0</v>
      </c>
      <c r="O37" s="85"/>
      <c r="P37" s="85"/>
      <c r="Q37" s="85"/>
      <c r="R37" s="85"/>
      <c r="S37" s="85"/>
      <c r="T37" s="39">
        <f t="shared" si="6"/>
        <v>0</v>
      </c>
      <c r="U37" s="40" t="str">
        <f t="shared" si="7"/>
        <v/>
      </c>
      <c r="V37" s="22">
        <v>462</v>
      </c>
      <c r="W37" s="22" t="s">
        <v>76</v>
      </c>
      <c r="X37" s="22" t="s">
        <v>77</v>
      </c>
      <c r="Y37" s="58">
        <v>911</v>
      </c>
      <c r="Z37" s="41"/>
      <c r="AA37" s="1" t="s">
        <v>192</v>
      </c>
      <c r="AB37" s="28" t="s">
        <v>291</v>
      </c>
    </row>
    <row r="38" spans="1:28" x14ac:dyDescent="0.3">
      <c r="A38" s="1" t="s">
        <v>46</v>
      </c>
      <c r="B38" s="1" t="s">
        <v>59</v>
      </c>
      <c r="C38" s="27" t="s">
        <v>196</v>
      </c>
      <c r="D38" s="38">
        <v>15</v>
      </c>
      <c r="E38" s="84"/>
      <c r="F38" s="27">
        <v>0</v>
      </c>
      <c r="G38" s="84"/>
      <c r="H38" s="27"/>
      <c r="I38" s="27"/>
      <c r="J38" s="27">
        <v>0</v>
      </c>
      <c r="K38" s="27">
        <v>0</v>
      </c>
      <c r="L38" s="84"/>
      <c r="M38" s="84"/>
      <c r="N38" s="27">
        <f t="shared" si="5"/>
        <v>0</v>
      </c>
      <c r="O38" s="85"/>
      <c r="P38" s="85"/>
      <c r="Q38" s="85"/>
      <c r="R38" s="85"/>
      <c r="S38" s="85"/>
      <c r="T38" s="39">
        <f t="shared" si="6"/>
        <v>0</v>
      </c>
      <c r="U38" s="40" t="str">
        <f t="shared" si="7"/>
        <v/>
      </c>
      <c r="V38" s="22">
        <v>462</v>
      </c>
      <c r="W38" s="22" t="s">
        <v>76</v>
      </c>
      <c r="X38" s="22" t="s">
        <v>77</v>
      </c>
      <c r="Y38" s="58">
        <v>911</v>
      </c>
      <c r="Z38" s="41"/>
      <c r="AA38" s="1" t="s">
        <v>192</v>
      </c>
      <c r="AB38" s="28" t="s">
        <v>291</v>
      </c>
    </row>
    <row r="39" spans="1:28" x14ac:dyDescent="0.3">
      <c r="A39" s="1" t="s">
        <v>46</v>
      </c>
      <c r="B39" s="1" t="s">
        <v>59</v>
      </c>
      <c r="C39" s="27" t="s">
        <v>197</v>
      </c>
      <c r="D39" s="38">
        <v>10</v>
      </c>
      <c r="E39" s="84" t="s">
        <v>356</v>
      </c>
      <c r="F39" s="27"/>
      <c r="G39" s="84"/>
      <c r="H39" s="27"/>
      <c r="I39" s="27"/>
      <c r="J39" s="27"/>
      <c r="K39" s="27"/>
      <c r="L39" s="84"/>
      <c r="M39" s="84"/>
      <c r="N39" s="27"/>
      <c r="O39" s="85"/>
      <c r="P39" s="85"/>
      <c r="Q39" s="85"/>
      <c r="R39" s="85"/>
      <c r="S39" s="85"/>
      <c r="T39" s="39"/>
      <c r="U39" s="40" t="str">
        <f t="shared" si="7"/>
        <v/>
      </c>
      <c r="V39" s="22">
        <v>462</v>
      </c>
      <c r="W39" s="22" t="s">
        <v>76</v>
      </c>
      <c r="X39" s="22" t="s">
        <v>77</v>
      </c>
      <c r="Y39" s="58">
        <v>911</v>
      </c>
      <c r="Z39" s="41"/>
      <c r="AA39" s="1" t="s">
        <v>192</v>
      </c>
      <c r="AB39" s="28" t="s">
        <v>291</v>
      </c>
    </row>
    <row r="40" spans="1:28" x14ac:dyDescent="0.3">
      <c r="A40" s="1" t="s">
        <v>46</v>
      </c>
      <c r="B40" s="1" t="s">
        <v>59</v>
      </c>
      <c r="C40" s="27" t="s">
        <v>198</v>
      </c>
      <c r="D40" s="38">
        <v>14</v>
      </c>
      <c r="E40" s="84" t="s">
        <v>356</v>
      </c>
      <c r="F40" s="27"/>
      <c r="G40" s="84"/>
      <c r="H40" s="27"/>
      <c r="I40" s="27"/>
      <c r="J40" s="27"/>
      <c r="K40" s="27"/>
      <c r="L40" s="84"/>
      <c r="M40" s="84"/>
      <c r="N40" s="27"/>
      <c r="O40" s="85"/>
      <c r="P40" s="85"/>
      <c r="Q40" s="85"/>
      <c r="R40" s="85"/>
      <c r="S40" s="85"/>
      <c r="T40" s="39"/>
      <c r="U40" s="40" t="str">
        <f t="shared" si="7"/>
        <v/>
      </c>
      <c r="V40" s="22">
        <v>462</v>
      </c>
      <c r="W40" s="22" t="s">
        <v>76</v>
      </c>
      <c r="X40" s="22" t="s">
        <v>77</v>
      </c>
      <c r="Y40" s="58">
        <v>911</v>
      </c>
      <c r="Z40" s="41"/>
      <c r="AA40" s="1" t="s">
        <v>192</v>
      </c>
      <c r="AB40" s="28" t="s">
        <v>291</v>
      </c>
    </row>
    <row r="41" spans="1:28" x14ac:dyDescent="0.3">
      <c r="A41" s="1" t="s">
        <v>46</v>
      </c>
      <c r="B41" s="1" t="s">
        <v>59</v>
      </c>
      <c r="C41" s="27" t="s">
        <v>199</v>
      </c>
      <c r="D41" s="38">
        <v>44</v>
      </c>
      <c r="E41" s="84"/>
      <c r="F41" s="27">
        <v>7</v>
      </c>
      <c r="G41" s="84"/>
      <c r="H41" s="27"/>
      <c r="I41" s="27"/>
      <c r="J41" s="27">
        <v>3</v>
      </c>
      <c r="K41" s="27">
        <v>5</v>
      </c>
      <c r="L41" s="84"/>
      <c r="M41" s="27">
        <v>8</v>
      </c>
      <c r="N41" s="27">
        <f t="shared" si="5"/>
        <v>8</v>
      </c>
      <c r="O41" s="85"/>
      <c r="P41" s="85"/>
      <c r="Q41" s="85"/>
      <c r="R41" s="85"/>
      <c r="S41" s="85"/>
      <c r="T41" s="39">
        <f t="shared" si="6"/>
        <v>17</v>
      </c>
      <c r="U41" s="40" t="str">
        <f t="shared" si="7"/>
        <v/>
      </c>
      <c r="V41" s="22">
        <v>462</v>
      </c>
      <c r="W41" s="22" t="s">
        <v>76</v>
      </c>
      <c r="X41" s="22" t="s">
        <v>77</v>
      </c>
      <c r="Y41" s="58">
        <v>911</v>
      </c>
      <c r="Z41" s="41" t="s">
        <v>367</v>
      </c>
      <c r="AA41" s="1" t="s">
        <v>192</v>
      </c>
      <c r="AB41" s="28" t="s">
        <v>291</v>
      </c>
    </row>
    <row r="42" spans="1:28" x14ac:dyDescent="0.3">
      <c r="A42" s="1" t="s">
        <v>46</v>
      </c>
      <c r="B42" s="1" t="s">
        <v>59</v>
      </c>
      <c r="C42" s="27" t="s">
        <v>200</v>
      </c>
      <c r="D42" s="38">
        <v>26</v>
      </c>
      <c r="E42" s="84" t="s">
        <v>356</v>
      </c>
      <c r="F42" s="27"/>
      <c r="G42" s="84"/>
      <c r="H42" s="27"/>
      <c r="I42" s="27"/>
      <c r="J42" s="27"/>
      <c r="K42" s="27"/>
      <c r="L42" s="84"/>
      <c r="M42" s="84"/>
      <c r="N42" s="27"/>
      <c r="O42" s="85"/>
      <c r="P42" s="85"/>
      <c r="Q42" s="85"/>
      <c r="R42" s="85"/>
      <c r="S42" s="85"/>
      <c r="T42" s="39"/>
      <c r="U42" s="40" t="str">
        <f t="shared" si="7"/>
        <v/>
      </c>
      <c r="V42" s="22">
        <v>462</v>
      </c>
      <c r="W42" s="22" t="s">
        <v>76</v>
      </c>
      <c r="X42" s="22" t="s">
        <v>77</v>
      </c>
      <c r="Y42" s="58">
        <v>911</v>
      </c>
      <c r="Z42" s="41"/>
      <c r="AA42" s="1" t="s">
        <v>192</v>
      </c>
      <c r="AB42" s="28" t="s">
        <v>291</v>
      </c>
    </row>
    <row r="43" spans="1:28" x14ac:dyDescent="0.3">
      <c r="A43" s="1" t="s">
        <v>46</v>
      </c>
      <c r="B43" s="1" t="s">
        <v>59</v>
      </c>
      <c r="C43" s="27" t="s">
        <v>444</v>
      </c>
      <c r="D43" s="38">
        <v>12</v>
      </c>
      <c r="E43" s="84"/>
      <c r="F43" s="27">
        <v>4</v>
      </c>
      <c r="G43" s="84"/>
      <c r="H43" s="27"/>
      <c r="I43" s="27"/>
      <c r="J43" s="27">
        <v>2</v>
      </c>
      <c r="K43" s="27">
        <v>2</v>
      </c>
      <c r="L43" s="84"/>
      <c r="M43" s="84"/>
      <c r="N43" s="27">
        <f>SUM(L43:M43)</f>
        <v>0</v>
      </c>
      <c r="O43" s="85"/>
      <c r="P43" s="85"/>
      <c r="Q43" s="85"/>
      <c r="R43" s="85"/>
      <c r="S43" s="85"/>
      <c r="T43" s="39">
        <f>(H43*3)+((F43-H43)*2)+J43</f>
        <v>10</v>
      </c>
      <c r="U43" s="40" t="str">
        <f t="shared" si="7"/>
        <v/>
      </c>
      <c r="V43" s="22">
        <v>462</v>
      </c>
      <c r="W43" s="22" t="s">
        <v>76</v>
      </c>
      <c r="X43" s="22" t="s">
        <v>77</v>
      </c>
      <c r="Y43" s="58">
        <v>911</v>
      </c>
      <c r="Z43" s="41"/>
      <c r="AA43" s="1" t="s">
        <v>192</v>
      </c>
      <c r="AB43" s="28" t="s">
        <v>291</v>
      </c>
    </row>
    <row r="44" spans="1:28" x14ac:dyDescent="0.3">
      <c r="A44" s="1" t="s">
        <v>46</v>
      </c>
      <c r="B44" s="1" t="s">
        <v>59</v>
      </c>
      <c r="C44" s="27" t="s">
        <v>202</v>
      </c>
      <c r="D44" s="38">
        <v>25</v>
      </c>
      <c r="E44" s="84"/>
      <c r="F44" s="27">
        <v>7</v>
      </c>
      <c r="G44" s="84"/>
      <c r="H44" s="27"/>
      <c r="I44" s="27"/>
      <c r="J44" s="27">
        <v>1</v>
      </c>
      <c r="K44" s="27">
        <v>4</v>
      </c>
      <c r="L44" s="84"/>
      <c r="M44" s="84"/>
      <c r="N44" s="27">
        <f>SUM(L44:M44)</f>
        <v>0</v>
      </c>
      <c r="O44" s="85"/>
      <c r="P44" s="85"/>
      <c r="Q44" s="85"/>
      <c r="R44" s="85"/>
      <c r="S44" s="85"/>
      <c r="T44" s="39">
        <f>(H44*3)+((F44-H44)*2)+J44</f>
        <v>15</v>
      </c>
      <c r="U44" s="40" t="str">
        <f t="shared" si="7"/>
        <v/>
      </c>
      <c r="V44" s="22">
        <v>462</v>
      </c>
      <c r="W44" s="22" t="s">
        <v>76</v>
      </c>
      <c r="X44" s="22" t="s">
        <v>77</v>
      </c>
      <c r="Y44" s="58">
        <v>911</v>
      </c>
      <c r="Z44" s="41"/>
      <c r="AA44" s="1" t="s">
        <v>192</v>
      </c>
      <c r="AB44" s="28" t="s">
        <v>291</v>
      </c>
    </row>
    <row r="45" spans="1:28" x14ac:dyDescent="0.3">
      <c r="A45" s="1" t="s">
        <v>46</v>
      </c>
      <c r="B45" s="1" t="s">
        <v>59</v>
      </c>
      <c r="C45" s="27" t="s">
        <v>203</v>
      </c>
      <c r="D45" s="38">
        <v>42</v>
      </c>
      <c r="E45" s="84"/>
      <c r="F45" s="27">
        <v>6</v>
      </c>
      <c r="G45" s="84"/>
      <c r="H45" s="27"/>
      <c r="I45" s="27"/>
      <c r="J45" s="27">
        <v>2</v>
      </c>
      <c r="K45" s="27">
        <v>4</v>
      </c>
      <c r="L45" s="84"/>
      <c r="M45" s="27">
        <v>8</v>
      </c>
      <c r="N45" s="27">
        <f>SUM(L45:M45)</f>
        <v>8</v>
      </c>
      <c r="O45" s="85"/>
      <c r="P45" s="55">
        <v>6</v>
      </c>
      <c r="Q45" s="85"/>
      <c r="R45" s="85"/>
      <c r="S45" s="85"/>
      <c r="T45" s="39">
        <f>(H45*3)+((F45-H45)*2)+J45</f>
        <v>14</v>
      </c>
      <c r="U45" s="40" t="str">
        <f t="shared" si="7"/>
        <v/>
      </c>
      <c r="V45" s="22">
        <v>462</v>
      </c>
      <c r="W45" s="22" t="s">
        <v>76</v>
      </c>
      <c r="X45" s="22" t="s">
        <v>77</v>
      </c>
      <c r="Y45" s="58">
        <v>911</v>
      </c>
      <c r="Z45" s="41"/>
      <c r="AA45" s="1" t="s">
        <v>192</v>
      </c>
      <c r="AB45" s="28" t="s">
        <v>291</v>
      </c>
    </row>
    <row r="46" spans="1:28" x14ac:dyDescent="0.3">
      <c r="A46" s="1" t="s">
        <v>46</v>
      </c>
      <c r="B46" s="1" t="s">
        <v>59</v>
      </c>
      <c r="C46" s="27" t="s">
        <v>204</v>
      </c>
      <c r="D46" s="38">
        <v>20</v>
      </c>
      <c r="E46" s="84"/>
      <c r="F46" s="27">
        <v>5</v>
      </c>
      <c r="G46" s="84"/>
      <c r="H46" s="27"/>
      <c r="I46" s="27"/>
      <c r="J46" s="27">
        <v>0</v>
      </c>
      <c r="K46" s="27">
        <v>2</v>
      </c>
      <c r="L46" s="84"/>
      <c r="M46" s="84"/>
      <c r="N46" s="27">
        <f>SUM(L46:M46)</f>
        <v>0</v>
      </c>
      <c r="O46" s="85"/>
      <c r="P46" s="85"/>
      <c r="Q46" s="85"/>
      <c r="R46" s="85"/>
      <c r="S46" s="85"/>
      <c r="T46" s="39">
        <f>(H46*3)+((F46-H46)*2)+J46</f>
        <v>10</v>
      </c>
      <c r="U46" s="40" t="str">
        <f t="shared" si="7"/>
        <v/>
      </c>
      <c r="V46" s="22">
        <v>462</v>
      </c>
      <c r="W46" s="22" t="s">
        <v>76</v>
      </c>
      <c r="X46" s="22" t="s">
        <v>77</v>
      </c>
      <c r="Y46" s="58">
        <v>911</v>
      </c>
      <c r="Z46" s="41"/>
      <c r="AA46" s="1" t="s">
        <v>192</v>
      </c>
      <c r="AB46" s="28" t="s">
        <v>291</v>
      </c>
    </row>
    <row r="47" spans="1:28" x14ac:dyDescent="0.3">
      <c r="A47" s="1" t="s">
        <v>46</v>
      </c>
      <c r="B47" s="1" t="s">
        <v>59</v>
      </c>
      <c r="C47" s="55" t="s">
        <v>39</v>
      </c>
      <c r="D47" s="1"/>
      <c r="E47" s="55">
        <v>240</v>
      </c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55">
        <v>14</v>
      </c>
      <c r="Q47" s="42"/>
      <c r="R47" s="42"/>
      <c r="S47" s="42"/>
      <c r="T47" s="42"/>
      <c r="U47" s="40" t="str">
        <f t="shared" ref="U47" si="8">_xlfn.IFNA("",((T47+Q47+N47-R47)+(O47*2))/E47)</f>
        <v/>
      </c>
      <c r="V47" s="22">
        <v>462</v>
      </c>
      <c r="W47" s="22" t="s">
        <v>76</v>
      </c>
      <c r="X47" s="22" t="s">
        <v>77</v>
      </c>
      <c r="Y47" s="58">
        <v>911</v>
      </c>
      <c r="Z47" s="41"/>
      <c r="AA47" s="1" t="s">
        <v>192</v>
      </c>
      <c r="AB47" s="28" t="s">
        <v>291</v>
      </c>
    </row>
    <row r="48" spans="1:28" x14ac:dyDescent="0.3">
      <c r="A48" s="43" t="s">
        <v>46</v>
      </c>
      <c r="B48" s="43" t="s">
        <v>59</v>
      </c>
      <c r="C48" s="44" t="s">
        <v>40</v>
      </c>
      <c r="D48" s="43"/>
      <c r="E48" s="44">
        <f t="shared" ref="E48:T48" si="9">SUM(E35:E47)</f>
        <v>240</v>
      </c>
      <c r="F48" s="44">
        <f t="shared" si="9"/>
        <v>35</v>
      </c>
      <c r="G48" s="44">
        <f t="shared" si="9"/>
        <v>0</v>
      </c>
      <c r="H48" s="44">
        <f t="shared" si="9"/>
        <v>0</v>
      </c>
      <c r="I48" s="44">
        <f t="shared" si="9"/>
        <v>0</v>
      </c>
      <c r="J48" s="44">
        <f t="shared" si="9"/>
        <v>12</v>
      </c>
      <c r="K48" s="44">
        <f t="shared" si="9"/>
        <v>22</v>
      </c>
      <c r="L48" s="44">
        <f t="shared" si="9"/>
        <v>0</v>
      </c>
      <c r="M48" s="44">
        <f t="shared" si="9"/>
        <v>16</v>
      </c>
      <c r="N48" s="44">
        <f t="shared" si="9"/>
        <v>16</v>
      </c>
      <c r="O48" s="44">
        <f t="shared" si="9"/>
        <v>0</v>
      </c>
      <c r="P48" s="44">
        <f t="shared" si="9"/>
        <v>20</v>
      </c>
      <c r="Q48" s="44">
        <f t="shared" si="9"/>
        <v>0</v>
      </c>
      <c r="R48" s="44">
        <f t="shared" si="9"/>
        <v>0</v>
      </c>
      <c r="S48" s="44">
        <f t="shared" si="9"/>
        <v>0</v>
      </c>
      <c r="T48" s="44">
        <f t="shared" si="9"/>
        <v>82</v>
      </c>
      <c r="U48" s="45">
        <f>((T48+Q48+N48-R48)+(O48*2))/E48</f>
        <v>0.40833333333333333</v>
      </c>
      <c r="V48" s="46">
        <v>462</v>
      </c>
      <c r="W48" s="46" t="s">
        <v>76</v>
      </c>
      <c r="X48" s="46" t="s">
        <v>77</v>
      </c>
      <c r="Y48" s="59">
        <v>911</v>
      </c>
      <c r="Z48" s="47"/>
      <c r="AA48" s="43" t="s">
        <v>192</v>
      </c>
      <c r="AB48" s="68" t="s">
        <v>291</v>
      </c>
    </row>
    <row r="49" spans="1:28" x14ac:dyDescent="0.3">
      <c r="A49" s="1"/>
      <c r="B49" s="1"/>
      <c r="C49" s="1"/>
      <c r="D49" s="1"/>
      <c r="F49" s="48" t="s">
        <v>41</v>
      </c>
      <c r="G49" s="49" t="e">
        <f>F48/G48</f>
        <v>#DIV/0!</v>
      </c>
      <c r="H49" s="27"/>
      <c r="I49" s="1"/>
      <c r="J49" s="48" t="s">
        <v>42</v>
      </c>
      <c r="K49" s="50">
        <f>J48/K48</f>
        <v>0.54545454545454541</v>
      </c>
      <c r="L49" s="1"/>
      <c r="M49" s="39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L50" t="s">
        <v>413</v>
      </c>
      <c r="V50" s="22"/>
      <c r="W50" s="22"/>
      <c r="X50" s="22"/>
      <c r="Y50" s="52"/>
      <c r="Z50" s="41"/>
      <c r="AA50" s="1"/>
      <c r="AB50" s="28"/>
    </row>
    <row r="51" spans="1:28" x14ac:dyDescent="0.3">
      <c r="A51" s="1"/>
      <c r="B51" s="1"/>
      <c r="C51" s="1" t="s">
        <v>414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52"/>
      <c r="Z51" s="41"/>
      <c r="AA51" s="1"/>
      <c r="AB51" s="28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A4872-4AB6-4638-96AC-A0D08C82329C}">
  <sheetPr>
    <tabColor rgb="FFFF0000"/>
    <pageSetUpPr fitToPage="1"/>
  </sheetPr>
  <dimension ref="A1:AB52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357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29649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99</v>
      </c>
      <c r="D4" s="7" t="s">
        <v>5</v>
      </c>
      <c r="E4" s="8"/>
      <c r="F4" s="5"/>
      <c r="G4" s="1"/>
      <c r="J4" s="15" t="s">
        <v>292</v>
      </c>
      <c r="K4" s="16" t="s">
        <v>45</v>
      </c>
      <c r="L4" s="17"/>
      <c r="M4" s="18"/>
      <c r="N4" s="19">
        <v>16</v>
      </c>
      <c r="O4" s="19">
        <v>31</v>
      </c>
      <c r="P4" s="19">
        <v>10</v>
      </c>
      <c r="Q4" s="19">
        <v>38</v>
      </c>
      <c r="R4" s="20"/>
      <c r="S4" s="21">
        <f>SUM(N4:R4)</f>
        <v>95</v>
      </c>
      <c r="T4" s="22">
        <v>465</v>
      </c>
    </row>
    <row r="5" spans="1:28" x14ac:dyDescent="0.3">
      <c r="B5" s="1"/>
      <c r="C5" s="6" t="s">
        <v>205</v>
      </c>
      <c r="D5" s="7" t="s">
        <v>6</v>
      </c>
      <c r="E5" s="1"/>
      <c r="F5" s="1"/>
      <c r="G5" s="1"/>
      <c r="J5" s="15" t="s">
        <v>293</v>
      </c>
      <c r="K5" s="16" t="s">
        <v>58</v>
      </c>
      <c r="L5" s="17"/>
      <c r="M5" s="18"/>
      <c r="N5" s="19">
        <v>30</v>
      </c>
      <c r="O5" s="19">
        <v>26</v>
      </c>
      <c r="P5" s="19">
        <v>25</v>
      </c>
      <c r="Q5" s="19">
        <v>25</v>
      </c>
      <c r="R5" s="20"/>
      <c r="S5" s="21">
        <f>SUM(N5:R5)</f>
        <v>106</v>
      </c>
      <c r="T5" s="22">
        <v>465</v>
      </c>
      <c r="U5" s="1"/>
      <c r="V5" s="1"/>
      <c r="W5" s="1"/>
    </row>
    <row r="6" spans="1:28" x14ac:dyDescent="0.3">
      <c r="C6" s="62">
        <v>2574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3"/>
      <c r="D7" s="7" t="s">
        <v>8</v>
      </c>
      <c r="G7" s="1"/>
      <c r="S7" s="1"/>
      <c r="T7" s="25" t="s">
        <v>9</v>
      </c>
      <c r="U7" s="1"/>
      <c r="V7" s="26">
        <v>465</v>
      </c>
      <c r="W7" s="1"/>
    </row>
    <row r="8" spans="1:28" x14ac:dyDescent="0.3">
      <c r="B8" s="1"/>
      <c r="C8" s="63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28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57</v>
      </c>
      <c r="B13" s="1" t="s">
        <v>46</v>
      </c>
      <c r="C13" s="27" t="s">
        <v>82</v>
      </c>
      <c r="D13" s="38">
        <v>52</v>
      </c>
      <c r="E13" s="84"/>
      <c r="F13" s="27">
        <v>13</v>
      </c>
      <c r="G13" s="27">
        <v>16</v>
      </c>
      <c r="H13" s="27"/>
      <c r="I13" s="27"/>
      <c r="J13" s="27">
        <v>2</v>
      </c>
      <c r="K13" s="27">
        <v>3</v>
      </c>
      <c r="L13" s="84"/>
      <c r="M13" s="84"/>
      <c r="N13" s="27">
        <f>SUM(L13:M13)</f>
        <v>0</v>
      </c>
      <c r="O13" s="84"/>
      <c r="P13" s="85"/>
      <c r="Q13" s="84"/>
      <c r="R13" s="84"/>
      <c r="S13" s="84"/>
      <c r="T13" s="27">
        <v>28</v>
      </c>
      <c r="U13" s="40" t="str">
        <f>IFERROR(((T13+Q13+N13-R13)+(O13*2))/E13,"")</f>
        <v/>
      </c>
      <c r="V13" s="22">
        <v>465</v>
      </c>
      <c r="W13" s="22" t="s">
        <v>76</v>
      </c>
      <c r="X13" s="22" t="s">
        <v>77</v>
      </c>
      <c r="Y13" s="58">
        <v>2574</v>
      </c>
      <c r="Z13" s="41"/>
      <c r="AA13" s="1" t="s">
        <v>78</v>
      </c>
      <c r="AB13" s="28" t="s">
        <v>294</v>
      </c>
    </row>
    <row r="14" spans="1:28" x14ac:dyDescent="0.3">
      <c r="A14" s="1" t="s">
        <v>57</v>
      </c>
      <c r="B14" s="1" t="s">
        <v>46</v>
      </c>
      <c r="C14" s="27" t="s">
        <v>56</v>
      </c>
      <c r="D14" s="38">
        <v>20</v>
      </c>
      <c r="E14" s="84"/>
      <c r="F14" s="27">
        <v>2</v>
      </c>
      <c r="G14" s="27">
        <v>8</v>
      </c>
      <c r="H14" s="27"/>
      <c r="I14" s="27"/>
      <c r="J14" s="27">
        <v>1</v>
      </c>
      <c r="K14" s="27">
        <v>2</v>
      </c>
      <c r="L14" s="84"/>
      <c r="M14" s="84"/>
      <c r="N14" s="27">
        <f t="shared" ref="N14:N20" si="0">SUM(L14:M14)</f>
        <v>0</v>
      </c>
      <c r="O14" s="85"/>
      <c r="P14" s="85"/>
      <c r="Q14" s="85"/>
      <c r="R14" s="85"/>
      <c r="S14" s="85"/>
      <c r="T14" s="27">
        <v>5</v>
      </c>
      <c r="U14" s="40" t="str">
        <f t="shared" ref="U14:U23" si="1">IFERROR(((T14+Q14+N14-R14)+(O14*2))/E14,"")</f>
        <v/>
      </c>
      <c r="V14" s="22">
        <v>465</v>
      </c>
      <c r="W14" s="22" t="s">
        <v>76</v>
      </c>
      <c r="X14" s="22" t="s">
        <v>77</v>
      </c>
      <c r="Y14" s="58">
        <v>2574</v>
      </c>
      <c r="Z14" s="41"/>
      <c r="AA14" s="1" t="s">
        <v>78</v>
      </c>
      <c r="AB14" s="28" t="s">
        <v>294</v>
      </c>
    </row>
    <row r="15" spans="1:28" x14ac:dyDescent="0.3">
      <c r="A15" s="1" t="s">
        <v>57</v>
      </c>
      <c r="B15" s="1" t="s">
        <v>46</v>
      </c>
      <c r="C15" s="27" t="s">
        <v>47</v>
      </c>
      <c r="D15" s="38">
        <v>7</v>
      </c>
      <c r="E15" s="84"/>
      <c r="F15" s="27">
        <v>4</v>
      </c>
      <c r="G15" s="27">
        <v>8</v>
      </c>
      <c r="H15" s="27"/>
      <c r="I15" s="27"/>
      <c r="J15" s="27">
        <v>0</v>
      </c>
      <c r="K15" s="27">
        <v>0</v>
      </c>
      <c r="L15" s="84"/>
      <c r="M15" s="84"/>
      <c r="N15" s="27">
        <f t="shared" si="0"/>
        <v>0</v>
      </c>
      <c r="O15" s="85"/>
      <c r="P15" s="85"/>
      <c r="Q15" s="85"/>
      <c r="R15" s="85"/>
      <c r="S15" s="85"/>
      <c r="T15" s="27">
        <v>8</v>
      </c>
      <c r="U15" s="40" t="str">
        <f t="shared" si="1"/>
        <v/>
      </c>
      <c r="V15" s="22">
        <v>465</v>
      </c>
      <c r="W15" s="22" t="s">
        <v>76</v>
      </c>
      <c r="X15" s="22" t="s">
        <v>77</v>
      </c>
      <c r="Y15" s="58">
        <v>2574</v>
      </c>
      <c r="Z15" s="41"/>
      <c r="AA15" s="1" t="s">
        <v>78</v>
      </c>
      <c r="AB15" s="28" t="s">
        <v>294</v>
      </c>
    </row>
    <row r="16" spans="1:28" x14ac:dyDescent="0.3">
      <c r="A16" s="1" t="s">
        <v>57</v>
      </c>
      <c r="B16" s="1" t="s">
        <v>46</v>
      </c>
      <c r="C16" s="27" t="s">
        <v>80</v>
      </c>
      <c r="D16" s="38">
        <v>22</v>
      </c>
      <c r="E16" s="84" t="s">
        <v>364</v>
      </c>
      <c r="F16" s="27"/>
      <c r="G16" s="27"/>
      <c r="H16" s="27"/>
      <c r="I16" s="27"/>
      <c r="J16" s="27"/>
      <c r="K16" s="27"/>
      <c r="L16" s="84"/>
      <c r="M16" s="84"/>
      <c r="N16" s="27"/>
      <c r="O16" s="85"/>
      <c r="P16" s="85"/>
      <c r="Q16" s="85"/>
      <c r="R16" s="85"/>
      <c r="S16" s="85"/>
      <c r="T16" s="27"/>
      <c r="U16" s="40" t="str">
        <f t="shared" si="1"/>
        <v/>
      </c>
      <c r="V16" s="22">
        <v>465</v>
      </c>
      <c r="W16" s="22" t="s">
        <v>76</v>
      </c>
      <c r="X16" s="22" t="s">
        <v>77</v>
      </c>
      <c r="Y16" s="58">
        <v>2574</v>
      </c>
      <c r="Z16" s="41"/>
      <c r="AA16" s="1" t="s">
        <v>78</v>
      </c>
      <c r="AB16" s="28" t="s">
        <v>294</v>
      </c>
    </row>
    <row r="17" spans="1:28" x14ac:dyDescent="0.3">
      <c r="A17" s="1" t="s">
        <v>57</v>
      </c>
      <c r="B17" s="1" t="s">
        <v>46</v>
      </c>
      <c r="C17" s="27" t="s">
        <v>48</v>
      </c>
      <c r="D17" s="38">
        <v>50</v>
      </c>
      <c r="E17" s="84"/>
      <c r="F17" s="27">
        <v>4</v>
      </c>
      <c r="G17" s="27">
        <v>14</v>
      </c>
      <c r="H17" s="27"/>
      <c r="I17" s="27"/>
      <c r="J17" s="27">
        <v>7</v>
      </c>
      <c r="K17" s="27">
        <v>9</v>
      </c>
      <c r="L17" s="84"/>
      <c r="M17" s="84"/>
      <c r="N17" s="27">
        <f t="shared" si="0"/>
        <v>0</v>
      </c>
      <c r="O17" s="85"/>
      <c r="P17" s="85"/>
      <c r="Q17" s="85"/>
      <c r="R17" s="85"/>
      <c r="S17" s="85"/>
      <c r="T17" s="27">
        <v>15</v>
      </c>
      <c r="U17" s="40" t="str">
        <f t="shared" si="1"/>
        <v/>
      </c>
      <c r="V17" s="22">
        <v>465</v>
      </c>
      <c r="W17" s="22" t="s">
        <v>76</v>
      </c>
      <c r="X17" s="22" t="s">
        <v>77</v>
      </c>
      <c r="Y17" s="58">
        <v>2574</v>
      </c>
      <c r="Z17" s="41" t="s">
        <v>367</v>
      </c>
      <c r="AA17" s="1" t="s">
        <v>78</v>
      </c>
      <c r="AB17" s="28" t="s">
        <v>294</v>
      </c>
    </row>
    <row r="18" spans="1:28" x14ac:dyDescent="0.3">
      <c r="A18" s="1" t="s">
        <v>57</v>
      </c>
      <c r="B18" s="1" t="s">
        <v>46</v>
      </c>
      <c r="C18" s="27" t="s">
        <v>49</v>
      </c>
      <c r="D18" s="38">
        <v>1</v>
      </c>
      <c r="E18" s="84"/>
      <c r="F18" s="27">
        <v>4</v>
      </c>
      <c r="G18" s="27">
        <v>16</v>
      </c>
      <c r="H18" s="27"/>
      <c r="I18" s="27"/>
      <c r="J18" s="27">
        <v>0</v>
      </c>
      <c r="K18" s="27">
        <v>3</v>
      </c>
      <c r="L18" s="84"/>
      <c r="M18" s="84"/>
      <c r="N18" s="27">
        <f t="shared" si="0"/>
        <v>0</v>
      </c>
      <c r="O18" s="85"/>
      <c r="P18" s="85"/>
      <c r="Q18" s="85"/>
      <c r="R18" s="85"/>
      <c r="S18" s="85"/>
      <c r="T18" s="27">
        <v>8</v>
      </c>
      <c r="U18" s="40" t="str">
        <f t="shared" si="1"/>
        <v/>
      </c>
      <c r="V18" s="22">
        <v>465</v>
      </c>
      <c r="W18" s="22" t="s">
        <v>76</v>
      </c>
      <c r="X18" s="22" t="s">
        <v>77</v>
      </c>
      <c r="Y18" s="58">
        <v>2574</v>
      </c>
      <c r="Z18" s="41"/>
      <c r="AA18" s="1" t="s">
        <v>78</v>
      </c>
      <c r="AB18" s="28" t="s">
        <v>294</v>
      </c>
    </row>
    <row r="19" spans="1:28" x14ac:dyDescent="0.3">
      <c r="A19" s="1" t="s">
        <v>57</v>
      </c>
      <c r="B19" s="1" t="s">
        <v>46</v>
      </c>
      <c r="C19" s="27" t="s">
        <v>123</v>
      </c>
      <c r="D19" s="38">
        <v>55</v>
      </c>
      <c r="E19" s="84"/>
      <c r="F19" s="27">
        <v>0</v>
      </c>
      <c r="G19" s="27">
        <v>3</v>
      </c>
      <c r="H19" s="27"/>
      <c r="I19" s="27"/>
      <c r="J19" s="27">
        <v>0</v>
      </c>
      <c r="K19" s="27">
        <v>0</v>
      </c>
      <c r="L19" s="84"/>
      <c r="M19" s="84"/>
      <c r="N19" s="27">
        <f t="shared" ref="N19" si="2">SUM(L19:M19)</f>
        <v>0</v>
      </c>
      <c r="O19" s="85"/>
      <c r="P19" s="85"/>
      <c r="Q19" s="85"/>
      <c r="R19" s="85"/>
      <c r="S19" s="85"/>
      <c r="T19" s="27">
        <v>11</v>
      </c>
      <c r="U19" s="40" t="str">
        <f t="shared" si="1"/>
        <v/>
      </c>
      <c r="V19" s="22">
        <v>465</v>
      </c>
      <c r="W19" s="22" t="s">
        <v>76</v>
      </c>
      <c r="X19" s="22" t="s">
        <v>77</v>
      </c>
      <c r="Y19" s="58">
        <v>2574</v>
      </c>
      <c r="Z19" s="41"/>
      <c r="AA19" s="1" t="s">
        <v>78</v>
      </c>
      <c r="AB19" s="28" t="s">
        <v>294</v>
      </c>
    </row>
    <row r="20" spans="1:28" x14ac:dyDescent="0.3">
      <c r="A20" s="1" t="s">
        <v>57</v>
      </c>
      <c r="B20" s="1" t="s">
        <v>46</v>
      </c>
      <c r="C20" s="27" t="s">
        <v>50</v>
      </c>
      <c r="D20" s="38">
        <v>12</v>
      </c>
      <c r="E20" s="84"/>
      <c r="F20" s="27">
        <v>5</v>
      </c>
      <c r="G20" s="27">
        <v>9</v>
      </c>
      <c r="H20" s="27"/>
      <c r="I20" s="27"/>
      <c r="J20" s="27">
        <v>1</v>
      </c>
      <c r="K20" s="27">
        <v>2</v>
      </c>
      <c r="L20" s="84"/>
      <c r="M20" s="84"/>
      <c r="N20" s="27">
        <f t="shared" si="0"/>
        <v>0</v>
      </c>
      <c r="O20" s="85"/>
      <c r="P20" s="85"/>
      <c r="Q20" s="85"/>
      <c r="R20" s="85"/>
      <c r="S20" s="85"/>
      <c r="T20" s="27">
        <v>11</v>
      </c>
      <c r="U20" s="40" t="str">
        <f t="shared" si="1"/>
        <v/>
      </c>
      <c r="V20" s="22">
        <v>465</v>
      </c>
      <c r="W20" s="22" t="s">
        <v>76</v>
      </c>
      <c r="X20" s="22" t="s">
        <v>77</v>
      </c>
      <c r="Y20" s="58">
        <v>2574</v>
      </c>
      <c r="Z20" s="41"/>
      <c r="AA20" s="1" t="s">
        <v>78</v>
      </c>
      <c r="AB20" s="28" t="s">
        <v>294</v>
      </c>
    </row>
    <row r="21" spans="1:28" x14ac:dyDescent="0.3">
      <c r="A21" s="1" t="s">
        <v>57</v>
      </c>
      <c r="B21" s="1" t="s">
        <v>46</v>
      </c>
      <c r="C21" s="27" t="s">
        <v>54</v>
      </c>
      <c r="D21" s="38">
        <v>11</v>
      </c>
      <c r="E21" s="84"/>
      <c r="F21" s="27">
        <v>1</v>
      </c>
      <c r="G21" s="27">
        <v>2</v>
      </c>
      <c r="H21" s="27"/>
      <c r="I21" s="27"/>
      <c r="J21" s="27">
        <v>0</v>
      </c>
      <c r="K21" s="27">
        <v>0</v>
      </c>
      <c r="L21" s="84"/>
      <c r="M21" s="84"/>
      <c r="N21" s="27">
        <f>SUM(L21:M21)</f>
        <v>0</v>
      </c>
      <c r="O21" s="85"/>
      <c r="P21" s="85"/>
      <c r="Q21" s="85"/>
      <c r="R21" s="85"/>
      <c r="S21" s="85"/>
      <c r="T21" s="27">
        <v>2</v>
      </c>
      <c r="U21" s="40" t="str">
        <f t="shared" si="1"/>
        <v/>
      </c>
      <c r="V21" s="22">
        <v>465</v>
      </c>
      <c r="W21" s="22" t="s">
        <v>76</v>
      </c>
      <c r="X21" s="22" t="s">
        <v>77</v>
      </c>
      <c r="Y21" s="58">
        <v>2574</v>
      </c>
      <c r="Z21" s="41"/>
      <c r="AA21" s="1" t="s">
        <v>78</v>
      </c>
      <c r="AB21" s="28" t="s">
        <v>294</v>
      </c>
    </row>
    <row r="22" spans="1:28" x14ac:dyDescent="0.3">
      <c r="A22" s="1" t="s">
        <v>57</v>
      </c>
      <c r="B22" s="1" t="s">
        <v>46</v>
      </c>
      <c r="C22" s="27" t="s">
        <v>51</v>
      </c>
      <c r="D22" s="48">
        <v>44</v>
      </c>
      <c r="E22" s="84"/>
      <c r="F22" s="27">
        <v>8</v>
      </c>
      <c r="G22" s="27">
        <v>15</v>
      </c>
      <c r="H22" s="27"/>
      <c r="I22" s="27"/>
      <c r="J22" s="27">
        <v>2</v>
      </c>
      <c r="K22" s="27">
        <v>2</v>
      </c>
      <c r="L22" s="84"/>
      <c r="M22" s="84"/>
      <c r="N22" s="27">
        <f>SUM(L22:M22)</f>
        <v>0</v>
      </c>
      <c r="O22" s="85"/>
      <c r="P22" s="85"/>
      <c r="Q22" s="85"/>
      <c r="R22" s="85"/>
      <c r="S22" s="85"/>
      <c r="T22" s="27">
        <v>18</v>
      </c>
      <c r="U22" s="40" t="str">
        <f t="shared" si="1"/>
        <v/>
      </c>
      <c r="V22" s="22">
        <v>465</v>
      </c>
      <c r="W22" s="22" t="s">
        <v>76</v>
      </c>
      <c r="X22" s="22" t="s">
        <v>77</v>
      </c>
      <c r="Y22" s="58">
        <v>2574</v>
      </c>
      <c r="Z22" s="41"/>
      <c r="AA22" s="1" t="s">
        <v>78</v>
      </c>
      <c r="AB22" s="28" t="s">
        <v>294</v>
      </c>
    </row>
    <row r="23" spans="1:28" x14ac:dyDescent="0.3">
      <c r="A23" s="1" t="s">
        <v>57</v>
      </c>
      <c r="B23" s="1" t="s">
        <v>46</v>
      </c>
      <c r="C23" s="27" t="s">
        <v>52</v>
      </c>
      <c r="D23" s="38">
        <v>10</v>
      </c>
      <c r="E23" s="84" t="s">
        <v>356</v>
      </c>
      <c r="F23" s="27"/>
      <c r="G23" s="27"/>
      <c r="H23" s="27"/>
      <c r="I23" s="27"/>
      <c r="J23" s="27"/>
      <c r="K23" s="27"/>
      <c r="L23" s="84"/>
      <c r="M23" s="84"/>
      <c r="N23" s="27"/>
      <c r="O23" s="85"/>
      <c r="P23" s="85"/>
      <c r="Q23" s="85"/>
      <c r="R23" s="85"/>
      <c r="S23" s="85"/>
      <c r="T23" s="27"/>
      <c r="U23" s="40" t="str">
        <f t="shared" si="1"/>
        <v/>
      </c>
      <c r="V23" s="22">
        <v>465</v>
      </c>
      <c r="W23" s="22" t="s">
        <v>76</v>
      </c>
      <c r="X23" s="22" t="s">
        <v>77</v>
      </c>
      <c r="Y23" s="58">
        <v>2574</v>
      </c>
      <c r="Z23" s="41"/>
      <c r="AA23" s="1" t="s">
        <v>78</v>
      </c>
      <c r="AB23" s="28" t="s">
        <v>294</v>
      </c>
    </row>
    <row r="24" spans="1:28" x14ac:dyDescent="0.3">
      <c r="A24" s="1" t="s">
        <v>57</v>
      </c>
      <c r="B24" s="1" t="s">
        <v>46</v>
      </c>
      <c r="C24" s="55" t="s">
        <v>39</v>
      </c>
      <c r="D24" s="1"/>
      <c r="E24" s="55">
        <v>240</v>
      </c>
      <c r="F24" s="55"/>
      <c r="G24" s="55"/>
      <c r="H24" s="55"/>
      <c r="I24" s="55"/>
      <c r="J24" s="55"/>
      <c r="K24" s="55"/>
      <c r="L24" s="55"/>
      <c r="M24" s="55"/>
      <c r="N24" s="5"/>
      <c r="O24" s="55"/>
      <c r="P24" s="55">
        <v>17</v>
      </c>
      <c r="Q24" s="42"/>
      <c r="R24" s="42"/>
      <c r="S24" s="42"/>
      <c r="T24" s="27"/>
      <c r="U24" s="40" t="str">
        <f t="shared" ref="U24" si="3">_xlfn.IFNA("",((T24+Q24+N24-R24)+(O24*2))/E24)</f>
        <v/>
      </c>
      <c r="V24" s="22">
        <v>465</v>
      </c>
      <c r="W24" s="22" t="s">
        <v>76</v>
      </c>
      <c r="X24" s="22" t="s">
        <v>77</v>
      </c>
      <c r="Y24" s="58">
        <v>2574</v>
      </c>
      <c r="Z24" s="41"/>
      <c r="AA24" s="1" t="s">
        <v>78</v>
      </c>
      <c r="AB24" s="28" t="s">
        <v>294</v>
      </c>
    </row>
    <row r="25" spans="1:28" x14ac:dyDescent="0.3">
      <c r="A25" s="43" t="s">
        <v>57</v>
      </c>
      <c r="B25" s="43" t="s">
        <v>46</v>
      </c>
      <c r="C25" s="44" t="s">
        <v>40</v>
      </c>
      <c r="D25" s="43"/>
      <c r="E25" s="44">
        <f t="shared" ref="E25:T25" si="4">SUM(E13:E24)</f>
        <v>240</v>
      </c>
      <c r="F25" s="44">
        <f t="shared" si="4"/>
        <v>41</v>
      </c>
      <c r="G25" s="44">
        <f t="shared" si="4"/>
        <v>91</v>
      </c>
      <c r="H25" s="44">
        <f t="shared" si="4"/>
        <v>0</v>
      </c>
      <c r="I25" s="44">
        <f t="shared" si="4"/>
        <v>0</v>
      </c>
      <c r="J25" s="44">
        <f t="shared" si="4"/>
        <v>13</v>
      </c>
      <c r="K25" s="44">
        <f t="shared" si="4"/>
        <v>21</v>
      </c>
      <c r="L25" s="44">
        <f t="shared" si="4"/>
        <v>0</v>
      </c>
      <c r="M25" s="44">
        <f t="shared" si="4"/>
        <v>0</v>
      </c>
      <c r="N25" s="44">
        <f t="shared" si="4"/>
        <v>0</v>
      </c>
      <c r="O25" s="44">
        <f t="shared" si="4"/>
        <v>0</v>
      </c>
      <c r="P25" s="44">
        <f t="shared" si="4"/>
        <v>17</v>
      </c>
      <c r="Q25" s="44">
        <f t="shared" si="4"/>
        <v>0</v>
      </c>
      <c r="R25" s="44">
        <f t="shared" si="4"/>
        <v>0</v>
      </c>
      <c r="S25" s="44">
        <f t="shared" si="4"/>
        <v>0</v>
      </c>
      <c r="T25" s="44">
        <f t="shared" si="4"/>
        <v>106</v>
      </c>
      <c r="U25" s="45">
        <f>((T25+Q25+N25-R25)+(O25*2))/E25</f>
        <v>0.44166666666666665</v>
      </c>
      <c r="V25" s="46">
        <v>465</v>
      </c>
      <c r="W25" s="46" t="s">
        <v>76</v>
      </c>
      <c r="X25" s="46" t="s">
        <v>77</v>
      </c>
      <c r="Y25" s="59">
        <v>2574</v>
      </c>
      <c r="Z25" s="47"/>
      <c r="AA25" s="43" t="s">
        <v>78</v>
      </c>
      <c r="AB25" s="68" t="s">
        <v>294</v>
      </c>
    </row>
    <row r="26" spans="1:28" x14ac:dyDescent="0.3">
      <c r="A26" s="1"/>
      <c r="B26" s="1"/>
      <c r="C26" s="1"/>
      <c r="D26" s="1"/>
      <c r="F26" s="48" t="s">
        <v>41</v>
      </c>
      <c r="G26" s="50">
        <f>F25/G25</f>
        <v>0.45054945054945056</v>
      </c>
      <c r="H26" s="27"/>
      <c r="I26" s="1"/>
      <c r="J26" s="48" t="s">
        <v>42</v>
      </c>
      <c r="K26" s="50">
        <f>J25/K25</f>
        <v>0.61904761904761907</v>
      </c>
      <c r="L26" s="1"/>
      <c r="M26" s="39" t="s">
        <v>43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B28" s="1"/>
      <c r="C28" s="1" t="s">
        <v>429</v>
      </c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1"/>
      <c r="AA28" s="1"/>
      <c r="AB28" s="28"/>
    </row>
    <row r="29" spans="1:28" x14ac:dyDescent="0.3">
      <c r="A29" s="1"/>
      <c r="B29" s="1"/>
      <c r="C29" s="5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58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27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57</v>
      </c>
      <c r="C35" s="27" t="s">
        <v>333</v>
      </c>
      <c r="D35" s="38">
        <v>34</v>
      </c>
      <c r="E35" s="84"/>
      <c r="F35" s="27">
        <v>2</v>
      </c>
      <c r="G35" s="27">
        <v>4</v>
      </c>
      <c r="H35" s="27"/>
      <c r="I35" s="27"/>
      <c r="J35" s="27">
        <v>1</v>
      </c>
      <c r="K35" s="27">
        <v>4</v>
      </c>
      <c r="L35" s="84"/>
      <c r="M35" s="84"/>
      <c r="N35" s="27">
        <f>SUM(L35:M35)</f>
        <v>0</v>
      </c>
      <c r="O35" s="84"/>
      <c r="P35" s="85"/>
      <c r="Q35" s="84"/>
      <c r="R35" s="84"/>
      <c r="S35" s="84"/>
      <c r="T35" s="27">
        <v>5</v>
      </c>
      <c r="U35" s="40" t="str">
        <f>IFERROR(((T35+Q35+N35-R35)+(O35*2))/E35,"")</f>
        <v/>
      </c>
      <c r="V35" s="22">
        <v>465</v>
      </c>
      <c r="W35" s="22" t="s">
        <v>83</v>
      </c>
      <c r="X35" s="22" t="s">
        <v>84</v>
      </c>
      <c r="Y35" s="58">
        <v>2574</v>
      </c>
      <c r="Z35" s="41"/>
      <c r="AA35" s="1" t="s">
        <v>209</v>
      </c>
      <c r="AB35" s="28" t="s">
        <v>295</v>
      </c>
    </row>
    <row r="36" spans="1:28" x14ac:dyDescent="0.3">
      <c r="A36" s="1" t="s">
        <v>46</v>
      </c>
      <c r="B36" s="1" t="s">
        <v>57</v>
      </c>
      <c r="C36" s="27" t="s">
        <v>334</v>
      </c>
      <c r="D36" s="38">
        <v>10</v>
      </c>
      <c r="E36" s="84"/>
      <c r="F36" s="27">
        <v>11</v>
      </c>
      <c r="G36" s="27">
        <v>19</v>
      </c>
      <c r="H36" s="27"/>
      <c r="I36" s="27"/>
      <c r="J36" s="27">
        <v>1</v>
      </c>
      <c r="K36" s="27">
        <v>1</v>
      </c>
      <c r="L36" s="84"/>
      <c r="M36" s="84"/>
      <c r="N36" s="27">
        <f t="shared" ref="N36:N40" si="5">SUM(L36:M36)</f>
        <v>0</v>
      </c>
      <c r="O36" s="85"/>
      <c r="P36" s="85"/>
      <c r="Q36" s="85"/>
      <c r="R36" s="85"/>
      <c r="S36" s="85"/>
      <c r="T36" s="39">
        <v>23</v>
      </c>
      <c r="U36" s="40" t="str">
        <f t="shared" ref="U36:U45" si="6">IFERROR(((T36+Q36+N36-R36)+(O36*2))/E36,"")</f>
        <v/>
      </c>
      <c r="V36" s="22">
        <v>465</v>
      </c>
      <c r="W36" s="22" t="s">
        <v>83</v>
      </c>
      <c r="X36" s="22" t="s">
        <v>84</v>
      </c>
      <c r="Y36" s="58">
        <v>2574</v>
      </c>
      <c r="Z36" s="41"/>
      <c r="AA36" s="1" t="s">
        <v>209</v>
      </c>
      <c r="AB36" s="28" t="s">
        <v>295</v>
      </c>
    </row>
    <row r="37" spans="1:28" x14ac:dyDescent="0.3">
      <c r="A37" s="1" t="s">
        <v>46</v>
      </c>
      <c r="B37" s="1" t="s">
        <v>57</v>
      </c>
      <c r="C37" s="27" t="s">
        <v>335</v>
      </c>
      <c r="D37" s="38">
        <v>32</v>
      </c>
      <c r="E37" s="84"/>
      <c r="F37" s="27">
        <v>6</v>
      </c>
      <c r="G37" s="27">
        <v>12</v>
      </c>
      <c r="H37" s="27"/>
      <c r="I37" s="27"/>
      <c r="J37" s="27">
        <v>0</v>
      </c>
      <c r="K37" s="27">
        <v>0</v>
      </c>
      <c r="L37" s="84"/>
      <c r="M37" s="84"/>
      <c r="N37" s="27">
        <f t="shared" si="5"/>
        <v>0</v>
      </c>
      <c r="O37" s="85"/>
      <c r="P37" s="85"/>
      <c r="Q37" s="85"/>
      <c r="R37" s="85"/>
      <c r="S37" s="85"/>
      <c r="T37" s="39">
        <v>12</v>
      </c>
      <c r="U37" s="40" t="str">
        <f t="shared" si="6"/>
        <v/>
      </c>
      <c r="V37" s="22">
        <v>465</v>
      </c>
      <c r="W37" s="22" t="s">
        <v>83</v>
      </c>
      <c r="X37" s="22" t="s">
        <v>84</v>
      </c>
      <c r="Y37" s="58">
        <v>2574</v>
      </c>
      <c r="Z37" s="41"/>
      <c r="AA37" s="1" t="s">
        <v>209</v>
      </c>
      <c r="AB37" s="28" t="s">
        <v>295</v>
      </c>
    </row>
    <row r="38" spans="1:28" x14ac:dyDescent="0.3">
      <c r="A38" s="1" t="s">
        <v>46</v>
      </c>
      <c r="B38" s="1" t="s">
        <v>57</v>
      </c>
      <c r="C38" s="27" t="s">
        <v>336</v>
      </c>
      <c r="D38" s="38">
        <v>14</v>
      </c>
      <c r="E38" s="84"/>
      <c r="F38" s="27">
        <v>2</v>
      </c>
      <c r="G38" s="27">
        <v>5</v>
      </c>
      <c r="H38" s="27"/>
      <c r="I38" s="27"/>
      <c r="J38" s="27">
        <v>2</v>
      </c>
      <c r="K38" s="27">
        <v>3</v>
      </c>
      <c r="L38" s="84"/>
      <c r="M38" s="84"/>
      <c r="N38" s="27">
        <f t="shared" si="5"/>
        <v>0</v>
      </c>
      <c r="O38" s="85"/>
      <c r="P38" s="85"/>
      <c r="Q38" s="85"/>
      <c r="R38" s="85"/>
      <c r="S38" s="85"/>
      <c r="T38" s="39">
        <v>6</v>
      </c>
      <c r="U38" s="40" t="str">
        <f t="shared" si="6"/>
        <v/>
      </c>
      <c r="V38" s="22">
        <v>465</v>
      </c>
      <c r="W38" s="22" t="s">
        <v>83</v>
      </c>
      <c r="X38" s="22" t="s">
        <v>84</v>
      </c>
      <c r="Y38" s="58">
        <v>2574</v>
      </c>
      <c r="Z38" s="41"/>
      <c r="AA38" s="1" t="s">
        <v>209</v>
      </c>
      <c r="AB38" s="28" t="s">
        <v>295</v>
      </c>
    </row>
    <row r="39" spans="1:28" x14ac:dyDescent="0.3">
      <c r="A39" s="1" t="s">
        <v>46</v>
      </c>
      <c r="B39" s="1" t="s">
        <v>57</v>
      </c>
      <c r="C39" s="27" t="s">
        <v>164</v>
      </c>
      <c r="D39" s="38">
        <v>52</v>
      </c>
      <c r="E39" s="84"/>
      <c r="F39" s="27">
        <v>4</v>
      </c>
      <c r="G39" s="27">
        <v>5</v>
      </c>
      <c r="H39" s="27"/>
      <c r="I39" s="27"/>
      <c r="J39" s="27">
        <v>0</v>
      </c>
      <c r="K39" s="27">
        <v>0</v>
      </c>
      <c r="L39" s="84"/>
      <c r="M39" s="84"/>
      <c r="N39" s="27">
        <f t="shared" si="5"/>
        <v>0</v>
      </c>
      <c r="O39" s="85"/>
      <c r="P39" s="85"/>
      <c r="Q39" s="85"/>
      <c r="R39" s="85"/>
      <c r="S39" s="85"/>
      <c r="T39" s="39">
        <v>8</v>
      </c>
      <c r="U39" s="40" t="str">
        <f t="shared" si="6"/>
        <v/>
      </c>
      <c r="V39" s="22">
        <v>465</v>
      </c>
      <c r="W39" s="22" t="s">
        <v>83</v>
      </c>
      <c r="X39" s="22" t="s">
        <v>84</v>
      </c>
      <c r="Y39" s="58">
        <v>2574</v>
      </c>
      <c r="Z39" s="41"/>
      <c r="AA39" s="1" t="s">
        <v>209</v>
      </c>
      <c r="AB39" s="28" t="s">
        <v>295</v>
      </c>
    </row>
    <row r="40" spans="1:28" x14ac:dyDescent="0.3">
      <c r="A40" s="1" t="s">
        <v>46</v>
      </c>
      <c r="B40" s="1" t="s">
        <v>57</v>
      </c>
      <c r="C40" s="27" t="s">
        <v>339</v>
      </c>
      <c r="D40" s="38">
        <v>50</v>
      </c>
      <c r="E40" s="84"/>
      <c r="F40" s="27">
        <v>4</v>
      </c>
      <c r="G40" s="27">
        <v>10</v>
      </c>
      <c r="H40" s="27"/>
      <c r="I40" s="27"/>
      <c r="J40" s="27">
        <v>0</v>
      </c>
      <c r="K40" s="27">
        <v>0</v>
      </c>
      <c r="L40" s="84"/>
      <c r="M40" s="84"/>
      <c r="N40" s="27">
        <f t="shared" si="5"/>
        <v>0</v>
      </c>
      <c r="O40" s="85"/>
      <c r="P40" s="85"/>
      <c r="Q40" s="85"/>
      <c r="R40" s="85"/>
      <c r="S40" s="85"/>
      <c r="T40" s="39">
        <v>8</v>
      </c>
      <c r="U40" s="40" t="str">
        <f t="shared" si="6"/>
        <v/>
      </c>
      <c r="V40" s="22">
        <v>465</v>
      </c>
      <c r="W40" s="22" t="s">
        <v>83</v>
      </c>
      <c r="X40" s="22" t="s">
        <v>84</v>
      </c>
      <c r="Y40" s="58">
        <v>2574</v>
      </c>
      <c r="Z40" s="41"/>
      <c r="AA40" s="1" t="s">
        <v>209</v>
      </c>
      <c r="AB40" s="28" t="s">
        <v>295</v>
      </c>
    </row>
    <row r="41" spans="1:28" x14ac:dyDescent="0.3">
      <c r="A41" s="1" t="s">
        <v>46</v>
      </c>
      <c r="B41" s="1" t="s">
        <v>57</v>
      </c>
      <c r="C41" s="27" t="s">
        <v>340</v>
      </c>
      <c r="D41" s="38">
        <v>20</v>
      </c>
      <c r="E41" s="84"/>
      <c r="F41" s="27">
        <v>2</v>
      </c>
      <c r="G41" s="27">
        <v>4</v>
      </c>
      <c r="H41" s="27"/>
      <c r="I41" s="27"/>
      <c r="J41" s="27">
        <v>0</v>
      </c>
      <c r="K41" s="27">
        <v>0</v>
      </c>
      <c r="L41" s="84"/>
      <c r="M41" s="84"/>
      <c r="N41" s="27">
        <f>SUM(L41:M41)</f>
        <v>0</v>
      </c>
      <c r="O41" s="85"/>
      <c r="P41" s="85"/>
      <c r="Q41" s="85"/>
      <c r="R41" s="85"/>
      <c r="S41" s="85"/>
      <c r="T41" s="39">
        <v>4</v>
      </c>
      <c r="U41" s="40" t="str">
        <f t="shared" si="6"/>
        <v/>
      </c>
      <c r="V41" s="22">
        <v>465</v>
      </c>
      <c r="W41" s="22" t="s">
        <v>83</v>
      </c>
      <c r="X41" s="22" t="s">
        <v>84</v>
      </c>
      <c r="Y41" s="58">
        <v>2574</v>
      </c>
      <c r="Z41" s="41"/>
      <c r="AA41" s="1" t="s">
        <v>209</v>
      </c>
      <c r="AB41" s="28" t="s">
        <v>295</v>
      </c>
    </row>
    <row r="42" spans="1:28" x14ac:dyDescent="0.3">
      <c r="A42" s="1" t="s">
        <v>46</v>
      </c>
      <c r="B42" s="1" t="s">
        <v>57</v>
      </c>
      <c r="C42" s="27" t="s">
        <v>341</v>
      </c>
      <c r="D42" s="38">
        <v>24</v>
      </c>
      <c r="E42" s="84"/>
      <c r="F42" s="27">
        <v>6</v>
      </c>
      <c r="G42" s="27">
        <v>15</v>
      </c>
      <c r="H42" s="27"/>
      <c r="I42" s="27"/>
      <c r="J42" s="27">
        <v>4</v>
      </c>
      <c r="K42" s="27">
        <v>6</v>
      </c>
      <c r="L42" s="84"/>
      <c r="M42" s="84"/>
      <c r="N42" s="27">
        <f>SUM(L42:M42)</f>
        <v>0</v>
      </c>
      <c r="O42" s="85"/>
      <c r="P42" s="85"/>
      <c r="Q42" s="85"/>
      <c r="R42" s="85"/>
      <c r="S42" s="85"/>
      <c r="T42" s="39">
        <v>16</v>
      </c>
      <c r="U42" s="40" t="str">
        <f t="shared" si="6"/>
        <v/>
      </c>
      <c r="V42" s="22">
        <v>465</v>
      </c>
      <c r="W42" s="22" t="s">
        <v>83</v>
      </c>
      <c r="X42" s="22" t="s">
        <v>84</v>
      </c>
      <c r="Y42" s="58">
        <v>2574</v>
      </c>
      <c r="Z42" s="41"/>
      <c r="AA42" s="1" t="s">
        <v>209</v>
      </c>
      <c r="AB42" s="28" t="s">
        <v>295</v>
      </c>
    </row>
    <row r="43" spans="1:28" x14ac:dyDescent="0.3">
      <c r="A43" s="1" t="s">
        <v>46</v>
      </c>
      <c r="B43" s="1" t="s">
        <v>57</v>
      </c>
      <c r="C43" s="27" t="s">
        <v>342</v>
      </c>
      <c r="D43" s="38">
        <v>40</v>
      </c>
      <c r="E43" s="84"/>
      <c r="F43" s="27">
        <v>7</v>
      </c>
      <c r="G43" s="27">
        <v>9</v>
      </c>
      <c r="H43" s="27"/>
      <c r="I43" s="27"/>
      <c r="J43" s="27">
        <v>3</v>
      </c>
      <c r="K43" s="27">
        <v>5</v>
      </c>
      <c r="L43" s="84"/>
      <c r="M43" s="84"/>
      <c r="N43" s="27">
        <f>SUM(L43:M43)</f>
        <v>0</v>
      </c>
      <c r="O43" s="85"/>
      <c r="P43" s="85"/>
      <c r="Q43" s="85"/>
      <c r="R43" s="85"/>
      <c r="S43" s="85"/>
      <c r="T43" s="39">
        <v>17</v>
      </c>
      <c r="U43" s="40" t="str">
        <f t="shared" si="6"/>
        <v/>
      </c>
      <c r="V43" s="22">
        <v>465</v>
      </c>
      <c r="W43" s="22" t="s">
        <v>83</v>
      </c>
      <c r="X43" s="22" t="s">
        <v>84</v>
      </c>
      <c r="Y43" s="58">
        <v>2574</v>
      </c>
      <c r="Z43" s="41"/>
      <c r="AA43" s="1" t="s">
        <v>209</v>
      </c>
      <c r="AB43" s="28" t="s">
        <v>295</v>
      </c>
    </row>
    <row r="44" spans="1:28" x14ac:dyDescent="0.3">
      <c r="A44" s="1" t="s">
        <v>46</v>
      </c>
      <c r="B44" s="1" t="s">
        <v>57</v>
      </c>
      <c r="C44" s="27" t="s">
        <v>343</v>
      </c>
      <c r="D44" s="38">
        <v>22</v>
      </c>
      <c r="E44" s="84"/>
      <c r="F44" s="27">
        <v>1</v>
      </c>
      <c r="G44" s="27">
        <v>7</v>
      </c>
      <c r="H44" s="27"/>
      <c r="I44" s="27"/>
      <c r="J44" s="27">
        <v>1</v>
      </c>
      <c r="K44" s="27">
        <v>2</v>
      </c>
      <c r="L44" s="84"/>
      <c r="M44" s="84"/>
      <c r="N44" s="27">
        <f>SUM(L44:M44)</f>
        <v>0</v>
      </c>
      <c r="O44" s="85"/>
      <c r="P44" s="85"/>
      <c r="Q44" s="85"/>
      <c r="R44" s="85"/>
      <c r="S44" s="85"/>
      <c r="T44" s="39">
        <v>3</v>
      </c>
      <c r="U44" s="40" t="str">
        <f t="shared" si="6"/>
        <v/>
      </c>
      <c r="V44" s="22">
        <v>465</v>
      </c>
      <c r="W44" s="22" t="s">
        <v>83</v>
      </c>
      <c r="X44" s="22" t="s">
        <v>84</v>
      </c>
      <c r="Y44" s="58">
        <v>2574</v>
      </c>
      <c r="Z44" s="41"/>
      <c r="AA44" s="1" t="s">
        <v>209</v>
      </c>
      <c r="AB44" s="28" t="s">
        <v>295</v>
      </c>
    </row>
    <row r="45" spans="1:28" x14ac:dyDescent="0.3">
      <c r="A45" s="1" t="s">
        <v>46</v>
      </c>
      <c r="B45" s="1" t="s">
        <v>57</v>
      </c>
      <c r="C45" s="27" t="s">
        <v>344</v>
      </c>
      <c r="D45" s="38">
        <v>42</v>
      </c>
      <c r="E45" s="84"/>
      <c r="F45" s="27">
        <v>2</v>
      </c>
      <c r="G45" s="27">
        <v>3</v>
      </c>
      <c r="H45" s="27"/>
      <c r="I45" s="27"/>
      <c r="J45" s="27">
        <v>0</v>
      </c>
      <c r="K45" s="27">
        <v>0</v>
      </c>
      <c r="L45" s="84"/>
      <c r="M45" s="84"/>
      <c r="N45" s="27">
        <f>SUM(L45:M45)</f>
        <v>0</v>
      </c>
      <c r="O45" s="85"/>
      <c r="P45" s="85"/>
      <c r="Q45" s="85"/>
      <c r="R45" s="85"/>
      <c r="S45" s="85"/>
      <c r="T45" s="39">
        <v>4</v>
      </c>
      <c r="U45" s="40" t="str">
        <f t="shared" si="6"/>
        <v/>
      </c>
      <c r="V45" s="22">
        <v>465</v>
      </c>
      <c r="W45" s="22" t="s">
        <v>83</v>
      </c>
      <c r="X45" s="22" t="s">
        <v>84</v>
      </c>
      <c r="Y45" s="58">
        <v>2574</v>
      </c>
      <c r="Z45" s="41"/>
      <c r="AA45" s="1" t="s">
        <v>209</v>
      </c>
      <c r="AB45" s="28" t="s">
        <v>295</v>
      </c>
    </row>
    <row r="46" spans="1:28" x14ac:dyDescent="0.3">
      <c r="A46" s="1" t="s">
        <v>46</v>
      </c>
      <c r="B46" s="1" t="s">
        <v>57</v>
      </c>
      <c r="C46" s="55" t="s">
        <v>39</v>
      </c>
      <c r="D46" s="1"/>
      <c r="E46" s="55">
        <v>240</v>
      </c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>
        <v>19</v>
      </c>
      <c r="Q46" s="42"/>
      <c r="R46" s="42"/>
      <c r="S46" s="42"/>
      <c r="T46" s="42"/>
      <c r="U46" s="40" t="str">
        <f t="shared" ref="U46" si="7">_xlfn.IFNA("",((T46+Q46+N46-R46)+(O46*2))/E46)</f>
        <v/>
      </c>
      <c r="V46" s="22">
        <v>465</v>
      </c>
      <c r="W46" s="22" t="s">
        <v>83</v>
      </c>
      <c r="X46" s="22" t="s">
        <v>84</v>
      </c>
      <c r="Y46" s="58">
        <v>2574</v>
      </c>
      <c r="Z46" s="41"/>
      <c r="AA46" s="1" t="s">
        <v>209</v>
      </c>
      <c r="AB46" s="28" t="s">
        <v>295</v>
      </c>
    </row>
    <row r="47" spans="1:28" x14ac:dyDescent="0.3">
      <c r="A47" s="43" t="s">
        <v>46</v>
      </c>
      <c r="B47" s="43" t="s">
        <v>57</v>
      </c>
      <c r="C47" s="44" t="s">
        <v>40</v>
      </c>
      <c r="D47" s="43"/>
      <c r="E47" s="44">
        <f t="shared" ref="E47:T47" si="8">SUM(E35:E46)</f>
        <v>240</v>
      </c>
      <c r="F47" s="44">
        <f t="shared" si="8"/>
        <v>47</v>
      </c>
      <c r="G47" s="44">
        <f t="shared" si="8"/>
        <v>93</v>
      </c>
      <c r="H47" s="44">
        <f t="shared" si="8"/>
        <v>0</v>
      </c>
      <c r="I47" s="44">
        <f t="shared" si="8"/>
        <v>0</v>
      </c>
      <c r="J47" s="44">
        <f t="shared" si="8"/>
        <v>12</v>
      </c>
      <c r="K47" s="44">
        <f t="shared" si="8"/>
        <v>21</v>
      </c>
      <c r="L47" s="44">
        <f t="shared" si="8"/>
        <v>0</v>
      </c>
      <c r="M47" s="44">
        <f t="shared" si="8"/>
        <v>0</v>
      </c>
      <c r="N47" s="44">
        <f t="shared" si="8"/>
        <v>0</v>
      </c>
      <c r="O47" s="44">
        <f t="shared" si="8"/>
        <v>0</v>
      </c>
      <c r="P47" s="44">
        <f t="shared" si="8"/>
        <v>19</v>
      </c>
      <c r="Q47" s="44">
        <f t="shared" si="8"/>
        <v>0</v>
      </c>
      <c r="R47" s="44">
        <f t="shared" si="8"/>
        <v>0</v>
      </c>
      <c r="S47" s="44">
        <f t="shared" si="8"/>
        <v>0</v>
      </c>
      <c r="T47" s="44">
        <f t="shared" si="8"/>
        <v>106</v>
      </c>
      <c r="U47" s="45">
        <f>((T47+Q47+N47-R47)+(O47*2))/E47</f>
        <v>0.44166666666666665</v>
      </c>
      <c r="V47" s="46">
        <v>465</v>
      </c>
      <c r="W47" s="46" t="s">
        <v>83</v>
      </c>
      <c r="X47" s="46" t="s">
        <v>84</v>
      </c>
      <c r="Y47" s="59">
        <v>2574</v>
      </c>
      <c r="Z47" s="47"/>
      <c r="AA47" s="43" t="s">
        <v>209</v>
      </c>
      <c r="AB47" s="68" t="s">
        <v>295</v>
      </c>
    </row>
    <row r="48" spans="1:28" x14ac:dyDescent="0.3">
      <c r="A48" s="1"/>
      <c r="B48" s="1"/>
      <c r="C48" s="1"/>
      <c r="D48" s="1"/>
      <c r="F48" s="48" t="s">
        <v>41</v>
      </c>
      <c r="G48" s="50">
        <f>F47/G47</f>
        <v>0.5053763440860215</v>
      </c>
      <c r="H48" s="27"/>
      <c r="I48" s="1"/>
      <c r="J48" s="48" t="s">
        <v>42</v>
      </c>
      <c r="K48" s="50">
        <f>J47/K47</f>
        <v>0.5714285714285714</v>
      </c>
      <c r="L48" s="1"/>
      <c r="M48" s="39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28"/>
    </row>
    <row r="51" spans="1:28" x14ac:dyDescent="0.3">
      <c r="A51" s="1"/>
      <c r="B51" s="1"/>
      <c r="C51" s="5"/>
      <c r="V51" s="22"/>
      <c r="W51" s="22"/>
      <c r="X51" s="22"/>
      <c r="Y51" s="52"/>
      <c r="Z51" s="41"/>
      <c r="AA51" s="1"/>
      <c r="AB51" s="1"/>
    </row>
    <row r="52" spans="1:28" x14ac:dyDescent="0.3">
      <c r="B52" s="1"/>
      <c r="C52" s="1"/>
      <c r="D52" s="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1"/>
      <c r="Z52" s="41"/>
      <c r="AA52" s="1"/>
      <c r="AB52" s="1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8FF22-8C78-4DE0-AD45-63372635D69E}">
  <sheetPr>
    <tabColor rgb="FF92D050"/>
    <pageSetUpPr fitToPage="1"/>
  </sheetPr>
  <dimension ref="A1:AB49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404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29653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133</v>
      </c>
      <c r="D4" s="7" t="s">
        <v>5</v>
      </c>
      <c r="E4" s="8"/>
      <c r="F4" s="5"/>
      <c r="G4" s="1"/>
      <c r="J4" s="15" t="s">
        <v>188</v>
      </c>
      <c r="K4" s="16" t="str">
        <f>+C11</f>
        <v>St. Louis Streak</v>
      </c>
      <c r="L4" s="17"/>
      <c r="M4" s="18"/>
      <c r="N4" s="19">
        <v>22</v>
      </c>
      <c r="O4" s="19">
        <v>22</v>
      </c>
      <c r="P4" s="19">
        <v>29</v>
      </c>
      <c r="Q4" s="19">
        <v>27</v>
      </c>
      <c r="R4" s="20"/>
      <c r="S4" s="21">
        <f>SUM(N4:R4)</f>
        <v>100</v>
      </c>
      <c r="T4" s="22">
        <v>469</v>
      </c>
    </row>
    <row r="5" spans="1:28" x14ac:dyDescent="0.3">
      <c r="B5" s="1"/>
      <c r="C5" s="6" t="s">
        <v>100</v>
      </c>
      <c r="D5" s="7" t="s">
        <v>6</v>
      </c>
      <c r="E5" s="1"/>
      <c r="F5" s="1"/>
      <c r="G5" s="1"/>
      <c r="J5" s="15" t="s">
        <v>189</v>
      </c>
      <c r="K5" s="16" t="str">
        <f>+C33</f>
        <v>Chicago Hustle</v>
      </c>
      <c r="L5" s="17"/>
      <c r="M5" s="18"/>
      <c r="N5" s="19">
        <v>24</v>
      </c>
      <c r="O5" s="19">
        <v>21</v>
      </c>
      <c r="P5" s="19">
        <v>25</v>
      </c>
      <c r="Q5" s="19">
        <v>24</v>
      </c>
      <c r="R5" s="20"/>
      <c r="S5" s="21">
        <f>SUM(N5:R5)</f>
        <v>94</v>
      </c>
      <c r="T5" s="22">
        <v>469</v>
      </c>
      <c r="U5" s="1"/>
      <c r="V5" s="1"/>
      <c r="W5" s="1"/>
    </row>
    <row r="6" spans="1:28" x14ac:dyDescent="0.3">
      <c r="C6" s="23">
        <v>1204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101</v>
      </c>
      <c r="D7" s="7" t="s">
        <v>8</v>
      </c>
      <c r="G7" s="1"/>
      <c r="S7" s="1"/>
      <c r="T7" s="25" t="s">
        <v>9</v>
      </c>
      <c r="U7" s="1"/>
      <c r="V7" s="26">
        <v>469</v>
      </c>
      <c r="W7" s="1"/>
    </row>
    <row r="8" spans="1:28" x14ac:dyDescent="0.3">
      <c r="B8" s="1"/>
      <c r="C8" s="24" t="s">
        <v>187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8.0555555555555561E-2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29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59</v>
      </c>
      <c r="B13" s="1" t="s">
        <v>46</v>
      </c>
      <c r="C13" s="27" t="s">
        <v>82</v>
      </c>
      <c r="D13" s="38">
        <v>52</v>
      </c>
      <c r="E13" s="27">
        <v>27</v>
      </c>
      <c r="F13" s="27">
        <v>7</v>
      </c>
      <c r="G13" s="27">
        <v>16</v>
      </c>
      <c r="H13" s="27"/>
      <c r="I13" s="27"/>
      <c r="J13" s="27">
        <v>2</v>
      </c>
      <c r="K13" s="27">
        <v>2</v>
      </c>
      <c r="L13" s="27">
        <v>4</v>
      </c>
      <c r="M13" s="27">
        <v>3</v>
      </c>
      <c r="N13" s="27">
        <f t="shared" ref="N13:N22" si="0">SUM(L13:M13)</f>
        <v>7</v>
      </c>
      <c r="O13" s="27">
        <v>3</v>
      </c>
      <c r="P13" s="39">
        <v>1</v>
      </c>
      <c r="Q13" s="27">
        <v>1</v>
      </c>
      <c r="R13" s="27">
        <v>4</v>
      </c>
      <c r="S13" s="27">
        <v>0</v>
      </c>
      <c r="T13" s="27">
        <f t="shared" ref="T13:T22" si="1">+(F13*2)+J13</f>
        <v>16</v>
      </c>
      <c r="U13" s="40">
        <f t="shared" ref="U13:U23" si="2">IFERROR(((T13+Q13+N13-R13)+(O13*2))/E13,"")</f>
        <v>0.96296296296296291</v>
      </c>
      <c r="V13" s="22">
        <v>469</v>
      </c>
      <c r="W13" s="22" t="s">
        <v>83</v>
      </c>
      <c r="X13" s="22" t="s">
        <v>84</v>
      </c>
      <c r="Y13" s="58">
        <v>1204</v>
      </c>
      <c r="Z13" s="41"/>
      <c r="AA13" s="1" t="s">
        <v>78</v>
      </c>
      <c r="AB13" s="28" t="s">
        <v>190</v>
      </c>
    </row>
    <row r="14" spans="1:28" x14ac:dyDescent="0.3">
      <c r="A14" s="1" t="s">
        <v>59</v>
      </c>
      <c r="B14" s="1" t="s">
        <v>46</v>
      </c>
      <c r="C14" s="27" t="s">
        <v>56</v>
      </c>
      <c r="D14" s="38">
        <v>20</v>
      </c>
      <c r="E14" s="27">
        <v>20</v>
      </c>
      <c r="F14" s="27">
        <v>1</v>
      </c>
      <c r="G14" s="27">
        <v>9</v>
      </c>
      <c r="H14" s="27"/>
      <c r="I14" s="27"/>
      <c r="J14" s="27">
        <v>0</v>
      </c>
      <c r="K14" s="27">
        <v>0</v>
      </c>
      <c r="L14" s="27">
        <v>1</v>
      </c>
      <c r="M14" s="27">
        <v>2</v>
      </c>
      <c r="N14" s="27">
        <f t="shared" si="0"/>
        <v>3</v>
      </c>
      <c r="O14" s="39">
        <v>3</v>
      </c>
      <c r="P14" s="39">
        <v>1</v>
      </c>
      <c r="Q14" s="39">
        <v>1</v>
      </c>
      <c r="R14" s="39">
        <v>1</v>
      </c>
      <c r="S14" s="39">
        <v>0</v>
      </c>
      <c r="T14" s="27">
        <f t="shared" si="1"/>
        <v>2</v>
      </c>
      <c r="U14" s="40">
        <f t="shared" si="2"/>
        <v>0.55000000000000004</v>
      </c>
      <c r="V14" s="22">
        <v>469</v>
      </c>
      <c r="W14" s="22" t="s">
        <v>83</v>
      </c>
      <c r="X14" s="22" t="s">
        <v>84</v>
      </c>
      <c r="Y14" s="58">
        <v>1204</v>
      </c>
      <c r="Z14" s="41"/>
      <c r="AA14" s="1" t="s">
        <v>78</v>
      </c>
      <c r="AB14" s="28" t="s">
        <v>190</v>
      </c>
    </row>
    <row r="15" spans="1:28" x14ac:dyDescent="0.3">
      <c r="A15" s="1" t="s">
        <v>59</v>
      </c>
      <c r="B15" s="1" t="s">
        <v>46</v>
      </c>
      <c r="C15" s="27" t="s">
        <v>47</v>
      </c>
      <c r="D15" s="38">
        <v>7</v>
      </c>
      <c r="E15" s="27">
        <v>32</v>
      </c>
      <c r="F15" s="27">
        <v>1</v>
      </c>
      <c r="G15" s="27">
        <v>6</v>
      </c>
      <c r="H15" s="27"/>
      <c r="I15" s="27"/>
      <c r="J15" s="27">
        <v>0</v>
      </c>
      <c r="K15" s="27">
        <v>0</v>
      </c>
      <c r="L15" s="27">
        <v>1</v>
      </c>
      <c r="M15" s="27">
        <v>2</v>
      </c>
      <c r="N15" s="27">
        <f t="shared" si="0"/>
        <v>3</v>
      </c>
      <c r="O15" s="39">
        <v>4</v>
      </c>
      <c r="P15" s="39">
        <v>4</v>
      </c>
      <c r="Q15" s="39">
        <v>2</v>
      </c>
      <c r="R15" s="39">
        <v>4</v>
      </c>
      <c r="S15" s="39">
        <v>0</v>
      </c>
      <c r="T15" s="27">
        <f t="shared" si="1"/>
        <v>2</v>
      </c>
      <c r="U15" s="40">
        <f t="shared" si="2"/>
        <v>0.34375</v>
      </c>
      <c r="V15" s="22">
        <v>469</v>
      </c>
      <c r="W15" s="22" t="s">
        <v>83</v>
      </c>
      <c r="X15" s="22" t="s">
        <v>84</v>
      </c>
      <c r="Y15" s="58">
        <v>1204</v>
      </c>
      <c r="Z15" s="41"/>
      <c r="AA15" s="1" t="s">
        <v>78</v>
      </c>
      <c r="AB15" s="28" t="s">
        <v>190</v>
      </c>
    </row>
    <row r="16" spans="1:28" x14ac:dyDescent="0.3">
      <c r="A16" s="1" t="s">
        <v>59</v>
      </c>
      <c r="B16" s="1" t="s">
        <v>46</v>
      </c>
      <c r="C16" s="27" t="s">
        <v>80</v>
      </c>
      <c r="D16" s="38">
        <v>22</v>
      </c>
      <c r="E16" s="27" t="s">
        <v>436</v>
      </c>
      <c r="F16" s="27"/>
      <c r="G16" s="27"/>
      <c r="H16" s="27"/>
      <c r="I16" s="27"/>
      <c r="J16" s="27"/>
      <c r="K16" s="27"/>
      <c r="L16" s="27"/>
      <c r="M16" s="27"/>
      <c r="N16" s="27"/>
      <c r="O16" s="39"/>
      <c r="P16" s="39"/>
      <c r="Q16" s="39"/>
      <c r="R16" s="39"/>
      <c r="S16" s="39"/>
      <c r="T16" s="27"/>
      <c r="U16" s="40" t="str">
        <f t="shared" si="2"/>
        <v/>
      </c>
      <c r="V16" s="22">
        <v>469</v>
      </c>
      <c r="W16" s="22" t="s">
        <v>83</v>
      </c>
      <c r="X16" s="22" t="s">
        <v>84</v>
      </c>
      <c r="Y16" s="58">
        <v>1204</v>
      </c>
      <c r="Z16" s="41"/>
      <c r="AA16" s="1" t="s">
        <v>78</v>
      </c>
      <c r="AB16" s="28" t="s">
        <v>190</v>
      </c>
    </row>
    <row r="17" spans="1:28" x14ac:dyDescent="0.3">
      <c r="A17" s="1" t="s">
        <v>59</v>
      </c>
      <c r="B17" s="1" t="s">
        <v>46</v>
      </c>
      <c r="C17" s="27" t="s">
        <v>48</v>
      </c>
      <c r="D17" s="38">
        <v>50</v>
      </c>
      <c r="E17" s="27">
        <v>12</v>
      </c>
      <c r="F17" s="27">
        <v>2</v>
      </c>
      <c r="G17" s="27">
        <v>6</v>
      </c>
      <c r="H17" s="27"/>
      <c r="I17" s="27"/>
      <c r="J17" s="27">
        <v>1</v>
      </c>
      <c r="K17" s="27">
        <v>2</v>
      </c>
      <c r="L17" s="27">
        <v>0</v>
      </c>
      <c r="M17" s="27">
        <v>3</v>
      </c>
      <c r="N17" s="27">
        <f t="shared" si="0"/>
        <v>3</v>
      </c>
      <c r="O17" s="39">
        <v>0</v>
      </c>
      <c r="P17" s="39">
        <v>2</v>
      </c>
      <c r="Q17" s="39">
        <v>0</v>
      </c>
      <c r="R17" s="39">
        <v>2</v>
      </c>
      <c r="S17" s="39">
        <v>0</v>
      </c>
      <c r="T17" s="27">
        <f t="shared" si="1"/>
        <v>5</v>
      </c>
      <c r="U17" s="40">
        <f t="shared" si="2"/>
        <v>0.5</v>
      </c>
      <c r="V17" s="22">
        <v>469</v>
      </c>
      <c r="W17" s="22" t="s">
        <v>83</v>
      </c>
      <c r="X17" s="22" t="s">
        <v>84</v>
      </c>
      <c r="Y17" s="58">
        <v>1204</v>
      </c>
      <c r="Z17" s="41"/>
      <c r="AA17" s="1" t="s">
        <v>78</v>
      </c>
      <c r="AB17" s="28" t="s">
        <v>190</v>
      </c>
    </row>
    <row r="18" spans="1:28" x14ac:dyDescent="0.3">
      <c r="A18" s="1" t="s">
        <v>59</v>
      </c>
      <c r="B18" s="1" t="s">
        <v>46</v>
      </c>
      <c r="C18" s="27" t="s">
        <v>49</v>
      </c>
      <c r="D18" s="38">
        <v>1</v>
      </c>
      <c r="E18" s="27">
        <v>48</v>
      </c>
      <c r="F18" s="27">
        <v>6</v>
      </c>
      <c r="G18" s="27">
        <v>14</v>
      </c>
      <c r="H18" s="27"/>
      <c r="I18" s="27"/>
      <c r="J18" s="27">
        <v>0</v>
      </c>
      <c r="K18" s="27">
        <v>3</v>
      </c>
      <c r="L18" s="27">
        <v>1</v>
      </c>
      <c r="M18" s="27">
        <v>5</v>
      </c>
      <c r="N18" s="27">
        <f t="shared" si="0"/>
        <v>6</v>
      </c>
      <c r="O18" s="39">
        <v>5</v>
      </c>
      <c r="P18" s="39">
        <v>4</v>
      </c>
      <c r="Q18" s="39">
        <v>2</v>
      </c>
      <c r="R18" s="39">
        <v>5</v>
      </c>
      <c r="S18" s="39">
        <v>0</v>
      </c>
      <c r="T18" s="27">
        <f t="shared" si="1"/>
        <v>12</v>
      </c>
      <c r="U18" s="40">
        <f t="shared" si="2"/>
        <v>0.52083333333333337</v>
      </c>
      <c r="V18" s="22">
        <v>469</v>
      </c>
      <c r="W18" s="22" t="s">
        <v>83</v>
      </c>
      <c r="X18" s="22" t="s">
        <v>84</v>
      </c>
      <c r="Y18" s="58">
        <v>1204</v>
      </c>
      <c r="Z18" s="41"/>
      <c r="AA18" s="1" t="s">
        <v>78</v>
      </c>
      <c r="AB18" s="28" t="s">
        <v>190</v>
      </c>
    </row>
    <row r="19" spans="1:28" x14ac:dyDescent="0.3">
      <c r="A19" s="1" t="s">
        <v>59</v>
      </c>
      <c r="B19" s="1" t="s">
        <v>46</v>
      </c>
      <c r="C19" s="27" t="s">
        <v>123</v>
      </c>
      <c r="D19" s="38">
        <v>55</v>
      </c>
      <c r="E19" s="27">
        <v>17</v>
      </c>
      <c r="F19" s="27">
        <v>7</v>
      </c>
      <c r="G19" s="27">
        <v>10</v>
      </c>
      <c r="H19" s="27"/>
      <c r="I19" s="27"/>
      <c r="J19" s="27">
        <v>1</v>
      </c>
      <c r="K19" s="27">
        <v>2</v>
      </c>
      <c r="L19" s="27">
        <v>2</v>
      </c>
      <c r="M19" s="27">
        <v>4</v>
      </c>
      <c r="N19" s="27">
        <f t="shared" si="0"/>
        <v>6</v>
      </c>
      <c r="O19" s="39">
        <v>0</v>
      </c>
      <c r="P19" s="39">
        <v>2</v>
      </c>
      <c r="Q19" s="39">
        <v>3</v>
      </c>
      <c r="R19" s="39">
        <v>1</v>
      </c>
      <c r="S19" s="39">
        <v>0</v>
      </c>
      <c r="T19" s="27">
        <f t="shared" si="1"/>
        <v>15</v>
      </c>
      <c r="U19" s="40">
        <f t="shared" si="2"/>
        <v>1.3529411764705883</v>
      </c>
      <c r="V19" s="22">
        <v>469</v>
      </c>
      <c r="W19" s="22" t="s">
        <v>83</v>
      </c>
      <c r="X19" s="22" t="s">
        <v>84</v>
      </c>
      <c r="Y19" s="58">
        <v>1204</v>
      </c>
      <c r="Z19" s="41"/>
      <c r="AA19" s="1" t="s">
        <v>78</v>
      </c>
      <c r="AB19" s="28" t="s">
        <v>190</v>
      </c>
    </row>
    <row r="20" spans="1:28" x14ac:dyDescent="0.3">
      <c r="A20" s="1" t="s">
        <v>59</v>
      </c>
      <c r="B20" s="1" t="s">
        <v>46</v>
      </c>
      <c r="C20" s="27" t="s">
        <v>50</v>
      </c>
      <c r="D20" s="38">
        <v>12</v>
      </c>
      <c r="E20" s="27">
        <v>44</v>
      </c>
      <c r="F20" s="27">
        <v>8</v>
      </c>
      <c r="G20" s="27">
        <v>15</v>
      </c>
      <c r="H20" s="27"/>
      <c r="I20" s="27"/>
      <c r="J20" s="27">
        <v>8</v>
      </c>
      <c r="K20" s="27">
        <v>8</v>
      </c>
      <c r="L20" s="27">
        <v>4</v>
      </c>
      <c r="M20" s="27">
        <v>5</v>
      </c>
      <c r="N20" s="27">
        <f t="shared" si="0"/>
        <v>9</v>
      </c>
      <c r="O20" s="39">
        <v>5</v>
      </c>
      <c r="P20" s="39">
        <v>1</v>
      </c>
      <c r="Q20" s="39">
        <v>1</v>
      </c>
      <c r="R20" s="39">
        <v>2</v>
      </c>
      <c r="S20" s="39">
        <v>0</v>
      </c>
      <c r="T20" s="27">
        <f t="shared" si="1"/>
        <v>24</v>
      </c>
      <c r="U20" s="40">
        <f t="shared" si="2"/>
        <v>0.95454545454545459</v>
      </c>
      <c r="V20" s="22">
        <v>469</v>
      </c>
      <c r="W20" s="22" t="s">
        <v>83</v>
      </c>
      <c r="X20" s="22" t="s">
        <v>84</v>
      </c>
      <c r="Y20" s="58">
        <v>1204</v>
      </c>
      <c r="Z20" s="41"/>
      <c r="AA20" s="1" t="s">
        <v>78</v>
      </c>
      <c r="AB20" s="28" t="s">
        <v>190</v>
      </c>
    </row>
    <row r="21" spans="1:28" x14ac:dyDescent="0.3">
      <c r="A21" s="1" t="s">
        <v>59</v>
      </c>
      <c r="B21" s="1" t="s">
        <v>46</v>
      </c>
      <c r="C21" s="27" t="s">
        <v>54</v>
      </c>
      <c r="D21" s="38">
        <v>11</v>
      </c>
      <c r="E21" s="27" t="s">
        <v>430</v>
      </c>
      <c r="F21" s="27"/>
      <c r="G21" s="27"/>
      <c r="H21" s="27"/>
      <c r="I21" s="27"/>
      <c r="J21" s="27"/>
      <c r="K21" s="27"/>
      <c r="L21" s="27"/>
      <c r="M21" s="27"/>
      <c r="N21" s="27"/>
      <c r="O21" s="39"/>
      <c r="P21" s="39"/>
      <c r="Q21" s="39"/>
      <c r="R21" s="39"/>
      <c r="S21" s="39"/>
      <c r="T21" s="27"/>
      <c r="U21" s="40" t="str">
        <f t="shared" si="2"/>
        <v/>
      </c>
      <c r="V21" s="22">
        <v>469</v>
      </c>
      <c r="W21" s="22" t="s">
        <v>83</v>
      </c>
      <c r="X21" s="22" t="s">
        <v>84</v>
      </c>
      <c r="Y21" s="58">
        <v>1204</v>
      </c>
      <c r="Z21" s="41"/>
      <c r="AA21" s="1" t="s">
        <v>78</v>
      </c>
      <c r="AB21" s="28" t="s">
        <v>190</v>
      </c>
    </row>
    <row r="22" spans="1:28" x14ac:dyDescent="0.3">
      <c r="A22" s="1" t="s">
        <v>59</v>
      </c>
      <c r="B22" s="1" t="s">
        <v>46</v>
      </c>
      <c r="C22" s="27" t="s">
        <v>51</v>
      </c>
      <c r="D22" s="38">
        <v>44</v>
      </c>
      <c r="E22" s="27">
        <v>40</v>
      </c>
      <c r="F22" s="27">
        <v>12</v>
      </c>
      <c r="G22" s="27">
        <v>17</v>
      </c>
      <c r="H22" s="27"/>
      <c r="I22" s="27"/>
      <c r="J22" s="27">
        <v>0</v>
      </c>
      <c r="K22" s="27">
        <v>0</v>
      </c>
      <c r="L22" s="27">
        <v>1</v>
      </c>
      <c r="M22" s="27">
        <v>3</v>
      </c>
      <c r="N22" s="27">
        <f t="shared" si="0"/>
        <v>4</v>
      </c>
      <c r="O22" s="39">
        <v>6</v>
      </c>
      <c r="P22" s="39">
        <v>3</v>
      </c>
      <c r="Q22" s="39">
        <v>4</v>
      </c>
      <c r="R22" s="39">
        <v>2</v>
      </c>
      <c r="S22" s="39">
        <v>0</v>
      </c>
      <c r="T22" s="27">
        <f t="shared" si="1"/>
        <v>24</v>
      </c>
      <c r="U22" s="40">
        <f t="shared" si="2"/>
        <v>1.05</v>
      </c>
      <c r="V22" s="22">
        <v>469</v>
      </c>
      <c r="W22" s="22" t="s">
        <v>83</v>
      </c>
      <c r="X22" s="22" t="s">
        <v>84</v>
      </c>
      <c r="Y22" s="58">
        <v>1204</v>
      </c>
      <c r="Z22" s="41"/>
      <c r="AA22" s="1" t="s">
        <v>78</v>
      </c>
      <c r="AB22" s="28" t="s">
        <v>190</v>
      </c>
    </row>
    <row r="23" spans="1:28" x14ac:dyDescent="0.3">
      <c r="A23" s="1" t="s">
        <v>59</v>
      </c>
      <c r="B23" s="1" t="s">
        <v>46</v>
      </c>
      <c r="C23" s="27" t="s">
        <v>52</v>
      </c>
      <c r="D23" s="38">
        <v>10</v>
      </c>
      <c r="E23" s="27" t="s">
        <v>440</v>
      </c>
      <c r="F23" s="27"/>
      <c r="G23" s="27"/>
      <c r="H23" s="27"/>
      <c r="I23" s="27"/>
      <c r="J23" s="27"/>
      <c r="K23" s="27"/>
      <c r="L23" s="27"/>
      <c r="M23" s="27"/>
      <c r="N23" s="27"/>
      <c r="O23" s="39"/>
      <c r="P23" s="39"/>
      <c r="Q23" s="39"/>
      <c r="R23" s="39"/>
      <c r="S23" s="39"/>
      <c r="T23" s="27"/>
      <c r="U23" s="40" t="str">
        <f t="shared" si="2"/>
        <v/>
      </c>
      <c r="V23" s="22">
        <v>469</v>
      </c>
      <c r="W23" s="22" t="s">
        <v>83</v>
      </c>
      <c r="X23" s="22" t="s">
        <v>84</v>
      </c>
      <c r="Y23" s="58">
        <v>1204</v>
      </c>
      <c r="Z23" s="41"/>
      <c r="AA23" s="1" t="s">
        <v>78</v>
      </c>
      <c r="AB23" s="28" t="s">
        <v>190</v>
      </c>
    </row>
    <row r="24" spans="1:28" x14ac:dyDescent="0.3">
      <c r="A24" s="43" t="s">
        <v>59</v>
      </c>
      <c r="B24" s="43" t="s">
        <v>46</v>
      </c>
      <c r="C24" s="44" t="s">
        <v>40</v>
      </c>
      <c r="D24" s="43"/>
      <c r="E24" s="44">
        <f t="shared" ref="E24:T24" si="3">SUM(E13:E23)</f>
        <v>240</v>
      </c>
      <c r="F24" s="44">
        <f t="shared" si="3"/>
        <v>44</v>
      </c>
      <c r="G24" s="44">
        <f t="shared" si="3"/>
        <v>93</v>
      </c>
      <c r="H24" s="44">
        <f t="shared" si="3"/>
        <v>0</v>
      </c>
      <c r="I24" s="44">
        <f t="shared" si="3"/>
        <v>0</v>
      </c>
      <c r="J24" s="44">
        <f t="shared" si="3"/>
        <v>12</v>
      </c>
      <c r="K24" s="44">
        <f t="shared" si="3"/>
        <v>17</v>
      </c>
      <c r="L24" s="44">
        <f t="shared" si="3"/>
        <v>14</v>
      </c>
      <c r="M24" s="44">
        <f t="shared" si="3"/>
        <v>27</v>
      </c>
      <c r="N24" s="44">
        <f t="shared" si="3"/>
        <v>41</v>
      </c>
      <c r="O24" s="44">
        <f t="shared" si="3"/>
        <v>26</v>
      </c>
      <c r="P24" s="44">
        <f t="shared" si="3"/>
        <v>18</v>
      </c>
      <c r="Q24" s="44">
        <f t="shared" si="3"/>
        <v>14</v>
      </c>
      <c r="R24" s="44">
        <f t="shared" si="3"/>
        <v>21</v>
      </c>
      <c r="S24" s="44">
        <f t="shared" si="3"/>
        <v>0</v>
      </c>
      <c r="T24" s="44">
        <f t="shared" si="3"/>
        <v>100</v>
      </c>
      <c r="U24" s="45">
        <f>((T24+Q24+N24-R24)+(O24*2))/E24</f>
        <v>0.77500000000000002</v>
      </c>
      <c r="V24" s="46">
        <v>469</v>
      </c>
      <c r="W24" s="46" t="s">
        <v>83</v>
      </c>
      <c r="X24" s="46" t="s">
        <v>84</v>
      </c>
      <c r="Y24" s="59">
        <v>1204</v>
      </c>
      <c r="Z24" s="47"/>
      <c r="AA24" s="43" t="s">
        <v>78</v>
      </c>
      <c r="AB24" s="78" t="s">
        <v>190</v>
      </c>
    </row>
    <row r="25" spans="1:28" x14ac:dyDescent="0.3">
      <c r="A25" s="1"/>
      <c r="B25" s="1"/>
      <c r="C25" s="1"/>
      <c r="D25" s="1"/>
      <c r="F25" s="48" t="s">
        <v>41</v>
      </c>
      <c r="G25" s="49">
        <f>F24/G24</f>
        <v>0.4731182795698925</v>
      </c>
      <c r="H25" s="27"/>
      <c r="I25" s="1"/>
      <c r="J25" s="48" t="s">
        <v>42</v>
      </c>
      <c r="K25" s="50">
        <f>J24/K24</f>
        <v>0.70588235294117652</v>
      </c>
      <c r="L25" s="1"/>
      <c r="M25" s="39" t="s">
        <v>43</v>
      </c>
      <c r="N25" s="51">
        <v>8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5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5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28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59</v>
      </c>
      <c r="C35" s="27" t="s">
        <v>191</v>
      </c>
      <c r="D35" s="38">
        <v>40</v>
      </c>
      <c r="E35" s="27">
        <v>21</v>
      </c>
      <c r="F35" s="27">
        <v>3</v>
      </c>
      <c r="G35" s="27">
        <v>4</v>
      </c>
      <c r="H35" s="27"/>
      <c r="I35" s="27"/>
      <c r="J35" s="27">
        <v>2</v>
      </c>
      <c r="K35" s="27">
        <v>4</v>
      </c>
      <c r="L35" s="27">
        <v>1</v>
      </c>
      <c r="M35" s="27">
        <v>5</v>
      </c>
      <c r="N35" s="27">
        <f>SUM(L35:M35)</f>
        <v>6</v>
      </c>
      <c r="O35" s="27">
        <v>0</v>
      </c>
      <c r="P35" s="39">
        <v>1</v>
      </c>
      <c r="Q35" s="27">
        <v>0</v>
      </c>
      <c r="R35" s="27">
        <v>1</v>
      </c>
      <c r="S35" s="27">
        <v>0</v>
      </c>
      <c r="T35" s="27">
        <f>(H35*3)+((F35-H35)*2)+J35</f>
        <v>8</v>
      </c>
      <c r="U35" s="40">
        <f>IFERROR(((T35+Q35+N35-R35)+(O35*2))/E35,"")</f>
        <v>0.61904761904761907</v>
      </c>
      <c r="V35" s="22">
        <v>469</v>
      </c>
      <c r="W35" s="22" t="s">
        <v>76</v>
      </c>
      <c r="X35" s="22" t="s">
        <v>77</v>
      </c>
      <c r="Y35" s="58">
        <v>1204</v>
      </c>
      <c r="Z35" s="41"/>
      <c r="AA35" s="1" t="s">
        <v>192</v>
      </c>
      <c r="AB35" s="28" t="s">
        <v>193</v>
      </c>
    </row>
    <row r="36" spans="1:28" x14ac:dyDescent="0.3">
      <c r="A36" s="1" t="s">
        <v>46</v>
      </c>
      <c r="B36" s="1" t="s">
        <v>59</v>
      </c>
      <c r="C36" s="27" t="s">
        <v>194</v>
      </c>
      <c r="D36" s="38">
        <v>22</v>
      </c>
      <c r="E36" s="27">
        <v>29</v>
      </c>
      <c r="F36" s="27">
        <v>7</v>
      </c>
      <c r="G36" s="27">
        <v>13</v>
      </c>
      <c r="H36" s="27"/>
      <c r="I36" s="27"/>
      <c r="J36" s="27">
        <v>3</v>
      </c>
      <c r="K36" s="27">
        <v>4</v>
      </c>
      <c r="L36" s="27">
        <v>2</v>
      </c>
      <c r="M36" s="27">
        <v>2</v>
      </c>
      <c r="N36" s="27">
        <f t="shared" ref="N36:N41" si="4">SUM(L36:M36)</f>
        <v>4</v>
      </c>
      <c r="O36" s="39">
        <v>4</v>
      </c>
      <c r="P36" s="39">
        <v>4</v>
      </c>
      <c r="Q36" s="39">
        <v>2</v>
      </c>
      <c r="R36" s="39">
        <v>4</v>
      </c>
      <c r="S36" s="39">
        <v>0</v>
      </c>
      <c r="T36" s="39">
        <f t="shared" ref="T36:T41" si="5">(H36*3)+((F36-H36)*2)+J36</f>
        <v>17</v>
      </c>
      <c r="U36" s="40">
        <f t="shared" ref="U36:U46" si="6">IFERROR(((T36+Q36+N36-R36)+(O36*2))/E36,"")</f>
        <v>0.93103448275862066</v>
      </c>
      <c r="V36" s="22">
        <v>469</v>
      </c>
      <c r="W36" s="22" t="s">
        <v>76</v>
      </c>
      <c r="X36" s="22" t="s">
        <v>77</v>
      </c>
      <c r="Y36" s="58">
        <v>1204</v>
      </c>
      <c r="Z36" s="41"/>
      <c r="AA36" s="1" t="s">
        <v>192</v>
      </c>
      <c r="AB36" s="28" t="s">
        <v>193</v>
      </c>
    </row>
    <row r="37" spans="1:28" x14ac:dyDescent="0.3">
      <c r="A37" s="1" t="s">
        <v>46</v>
      </c>
      <c r="B37" s="1" t="s">
        <v>59</v>
      </c>
      <c r="C37" s="27" t="s">
        <v>195</v>
      </c>
      <c r="D37" s="38">
        <v>21</v>
      </c>
      <c r="E37" s="27">
        <v>6</v>
      </c>
      <c r="F37" s="27">
        <v>1</v>
      </c>
      <c r="G37" s="27">
        <v>2</v>
      </c>
      <c r="H37" s="27"/>
      <c r="I37" s="27"/>
      <c r="J37" s="27">
        <v>0</v>
      </c>
      <c r="K37" s="27">
        <v>0</v>
      </c>
      <c r="L37" s="27">
        <v>0</v>
      </c>
      <c r="M37" s="27">
        <v>0</v>
      </c>
      <c r="N37" s="27">
        <f t="shared" si="4"/>
        <v>0</v>
      </c>
      <c r="O37" s="39">
        <v>0</v>
      </c>
      <c r="P37" s="39">
        <v>1</v>
      </c>
      <c r="Q37" s="39">
        <v>0</v>
      </c>
      <c r="R37" s="39">
        <v>1</v>
      </c>
      <c r="S37" s="39">
        <v>0</v>
      </c>
      <c r="T37" s="39">
        <f t="shared" si="5"/>
        <v>2</v>
      </c>
      <c r="U37" s="40">
        <f t="shared" si="6"/>
        <v>0.16666666666666666</v>
      </c>
      <c r="V37" s="22">
        <v>469</v>
      </c>
      <c r="W37" s="22" t="s">
        <v>76</v>
      </c>
      <c r="X37" s="22" t="s">
        <v>77</v>
      </c>
      <c r="Y37" s="58">
        <v>1204</v>
      </c>
      <c r="Z37" s="41"/>
      <c r="AA37" s="1" t="s">
        <v>192</v>
      </c>
      <c r="AB37" s="28" t="s">
        <v>193</v>
      </c>
    </row>
    <row r="38" spans="1:28" x14ac:dyDescent="0.3">
      <c r="A38" s="1" t="s">
        <v>46</v>
      </c>
      <c r="B38" s="1" t="s">
        <v>59</v>
      </c>
      <c r="C38" s="27" t="s">
        <v>196</v>
      </c>
      <c r="D38" s="38">
        <v>15</v>
      </c>
      <c r="E38" s="27">
        <v>18</v>
      </c>
      <c r="F38" s="27">
        <v>0</v>
      </c>
      <c r="G38" s="27">
        <v>3</v>
      </c>
      <c r="H38" s="27"/>
      <c r="I38" s="27"/>
      <c r="J38" s="27">
        <v>2</v>
      </c>
      <c r="K38" s="27">
        <v>4</v>
      </c>
      <c r="L38" s="27">
        <v>1</v>
      </c>
      <c r="M38" s="27">
        <v>0</v>
      </c>
      <c r="N38" s="27">
        <f t="shared" si="4"/>
        <v>1</v>
      </c>
      <c r="O38" s="39">
        <v>5</v>
      </c>
      <c r="P38" s="39">
        <v>2</v>
      </c>
      <c r="Q38" s="39">
        <v>1</v>
      </c>
      <c r="R38" s="39">
        <v>5</v>
      </c>
      <c r="S38" s="39">
        <v>0</v>
      </c>
      <c r="T38" s="39">
        <f t="shared" si="5"/>
        <v>2</v>
      </c>
      <c r="U38" s="40">
        <f t="shared" si="6"/>
        <v>0.5</v>
      </c>
      <c r="V38" s="22">
        <v>469</v>
      </c>
      <c r="W38" s="22" t="s">
        <v>76</v>
      </c>
      <c r="X38" s="22" t="s">
        <v>77</v>
      </c>
      <c r="Y38" s="58">
        <v>1204</v>
      </c>
      <c r="Z38" s="41"/>
      <c r="AA38" s="1" t="s">
        <v>192</v>
      </c>
      <c r="AB38" s="28" t="s">
        <v>193</v>
      </c>
    </row>
    <row r="39" spans="1:28" x14ac:dyDescent="0.3">
      <c r="A39" s="1" t="s">
        <v>46</v>
      </c>
      <c r="B39" s="1" t="s">
        <v>59</v>
      </c>
      <c r="C39" s="27" t="s">
        <v>197</v>
      </c>
      <c r="D39" s="38">
        <v>10</v>
      </c>
      <c r="E39" s="27">
        <v>9</v>
      </c>
      <c r="F39" s="27">
        <v>1</v>
      </c>
      <c r="G39" s="27">
        <v>5</v>
      </c>
      <c r="H39" s="27"/>
      <c r="I39" s="27"/>
      <c r="J39" s="27">
        <v>0</v>
      </c>
      <c r="K39" s="27">
        <v>0</v>
      </c>
      <c r="L39" s="27">
        <v>0</v>
      </c>
      <c r="M39" s="27">
        <v>2</v>
      </c>
      <c r="N39" s="27">
        <f t="shared" si="4"/>
        <v>2</v>
      </c>
      <c r="O39" s="39">
        <v>4</v>
      </c>
      <c r="P39" s="39">
        <v>1</v>
      </c>
      <c r="Q39" s="39">
        <v>0</v>
      </c>
      <c r="R39" s="39">
        <v>1</v>
      </c>
      <c r="S39" s="39">
        <v>0</v>
      </c>
      <c r="T39" s="39">
        <f t="shared" si="5"/>
        <v>2</v>
      </c>
      <c r="U39" s="40">
        <f t="shared" si="6"/>
        <v>1.2222222222222223</v>
      </c>
      <c r="V39" s="22">
        <v>469</v>
      </c>
      <c r="W39" s="22" t="s">
        <v>76</v>
      </c>
      <c r="X39" s="22" t="s">
        <v>77</v>
      </c>
      <c r="Y39" s="58">
        <v>1204</v>
      </c>
      <c r="Z39" s="41"/>
      <c r="AA39" s="1" t="s">
        <v>192</v>
      </c>
      <c r="AB39" s="28" t="s">
        <v>193</v>
      </c>
    </row>
    <row r="40" spans="1:28" x14ac:dyDescent="0.3">
      <c r="A40" s="1" t="s">
        <v>46</v>
      </c>
      <c r="B40" s="1" t="s">
        <v>59</v>
      </c>
      <c r="C40" s="27" t="s">
        <v>198</v>
      </c>
      <c r="D40" s="38">
        <v>14</v>
      </c>
      <c r="E40" s="27">
        <v>16</v>
      </c>
      <c r="F40" s="27">
        <v>1</v>
      </c>
      <c r="G40" s="27">
        <v>5</v>
      </c>
      <c r="H40" s="27"/>
      <c r="I40" s="27"/>
      <c r="J40" s="27">
        <v>2</v>
      </c>
      <c r="K40" s="27">
        <v>2</v>
      </c>
      <c r="L40" s="27">
        <v>1</v>
      </c>
      <c r="M40" s="27">
        <v>0</v>
      </c>
      <c r="N40" s="27">
        <f t="shared" si="4"/>
        <v>1</v>
      </c>
      <c r="O40" s="39">
        <v>1</v>
      </c>
      <c r="P40" s="39">
        <v>2</v>
      </c>
      <c r="Q40" s="39">
        <v>0</v>
      </c>
      <c r="R40" s="39">
        <v>2</v>
      </c>
      <c r="S40" s="39">
        <v>0</v>
      </c>
      <c r="T40" s="39">
        <f t="shared" si="5"/>
        <v>4</v>
      </c>
      <c r="U40" s="40">
        <f t="shared" si="6"/>
        <v>0.3125</v>
      </c>
      <c r="V40" s="22">
        <v>469</v>
      </c>
      <c r="W40" s="22" t="s">
        <v>76</v>
      </c>
      <c r="X40" s="22" t="s">
        <v>77</v>
      </c>
      <c r="Y40" s="58">
        <v>1204</v>
      </c>
      <c r="Z40" s="41"/>
      <c r="AA40" s="1" t="s">
        <v>192</v>
      </c>
      <c r="AB40" s="28" t="s">
        <v>193</v>
      </c>
    </row>
    <row r="41" spans="1:28" x14ac:dyDescent="0.3">
      <c r="A41" s="1" t="s">
        <v>46</v>
      </c>
      <c r="B41" s="1" t="s">
        <v>59</v>
      </c>
      <c r="C41" s="27" t="s">
        <v>199</v>
      </c>
      <c r="D41" s="38">
        <v>44</v>
      </c>
      <c r="E41" s="27">
        <v>46</v>
      </c>
      <c r="F41" s="27">
        <v>8</v>
      </c>
      <c r="G41" s="27">
        <v>11</v>
      </c>
      <c r="H41" s="27"/>
      <c r="I41" s="27"/>
      <c r="J41" s="27">
        <v>6</v>
      </c>
      <c r="K41" s="27">
        <v>10</v>
      </c>
      <c r="L41" s="27">
        <v>3</v>
      </c>
      <c r="M41" s="27">
        <v>7</v>
      </c>
      <c r="N41" s="27">
        <f t="shared" si="4"/>
        <v>10</v>
      </c>
      <c r="O41" s="39">
        <v>3</v>
      </c>
      <c r="P41" s="39">
        <v>2</v>
      </c>
      <c r="Q41" s="39">
        <v>4</v>
      </c>
      <c r="R41" s="39">
        <v>4</v>
      </c>
      <c r="S41" s="39">
        <v>0</v>
      </c>
      <c r="T41" s="39">
        <f t="shared" si="5"/>
        <v>22</v>
      </c>
      <c r="U41" s="40">
        <f t="shared" si="6"/>
        <v>0.82608695652173914</v>
      </c>
      <c r="V41" s="22">
        <v>469</v>
      </c>
      <c r="W41" s="22" t="s">
        <v>76</v>
      </c>
      <c r="X41" s="22" t="s">
        <v>77</v>
      </c>
      <c r="Y41" s="58">
        <v>1204</v>
      </c>
      <c r="Z41" s="41"/>
      <c r="AA41" s="1" t="s">
        <v>192</v>
      </c>
      <c r="AB41" s="28" t="s">
        <v>193</v>
      </c>
    </row>
    <row r="42" spans="1:28" x14ac:dyDescent="0.3">
      <c r="A42" s="1" t="s">
        <v>46</v>
      </c>
      <c r="B42" s="1" t="s">
        <v>59</v>
      </c>
      <c r="C42" s="27" t="s">
        <v>200</v>
      </c>
      <c r="D42" s="38">
        <v>26</v>
      </c>
      <c r="E42" s="27" t="s">
        <v>397</v>
      </c>
      <c r="F42" s="27"/>
      <c r="G42" s="27"/>
      <c r="H42" s="27"/>
      <c r="I42" s="27"/>
      <c r="J42" s="27"/>
      <c r="K42" s="27"/>
      <c r="L42" s="27"/>
      <c r="M42" s="27"/>
      <c r="N42" s="27">
        <f>SUM(L42:M42)</f>
        <v>0</v>
      </c>
      <c r="O42" s="39"/>
      <c r="P42" s="39"/>
      <c r="Q42" s="39"/>
      <c r="R42" s="39"/>
      <c r="S42" s="39"/>
      <c r="T42" s="39">
        <f>(H42*3)+((F42-H42)*2)+J42</f>
        <v>0</v>
      </c>
      <c r="U42" s="40" t="str">
        <f t="shared" si="6"/>
        <v/>
      </c>
      <c r="V42" s="22">
        <v>469</v>
      </c>
      <c r="W42" s="22" t="s">
        <v>76</v>
      </c>
      <c r="X42" s="22" t="s">
        <v>77</v>
      </c>
      <c r="Y42" s="58">
        <v>1204</v>
      </c>
      <c r="Z42" s="41"/>
      <c r="AA42" s="1" t="s">
        <v>192</v>
      </c>
      <c r="AB42" s="28" t="s">
        <v>193</v>
      </c>
    </row>
    <row r="43" spans="1:28" x14ac:dyDescent="0.3">
      <c r="A43" s="1" t="s">
        <v>46</v>
      </c>
      <c r="B43" s="1" t="s">
        <v>59</v>
      </c>
      <c r="C43" s="27" t="s">
        <v>444</v>
      </c>
      <c r="D43" s="38">
        <v>12</v>
      </c>
      <c r="E43" s="27">
        <v>23</v>
      </c>
      <c r="F43" s="27">
        <v>4</v>
      </c>
      <c r="G43" s="27">
        <v>7</v>
      </c>
      <c r="H43" s="27"/>
      <c r="I43" s="27"/>
      <c r="J43" s="27">
        <v>0</v>
      </c>
      <c r="K43" s="27">
        <v>0</v>
      </c>
      <c r="L43" s="27">
        <v>1</v>
      </c>
      <c r="M43" s="27">
        <v>0</v>
      </c>
      <c r="N43" s="27">
        <f>SUM(L43:M43)</f>
        <v>1</v>
      </c>
      <c r="O43" s="39">
        <v>3</v>
      </c>
      <c r="P43" s="39">
        <v>2</v>
      </c>
      <c r="Q43" s="39">
        <v>1</v>
      </c>
      <c r="R43" s="39">
        <v>1</v>
      </c>
      <c r="S43" s="39">
        <v>0</v>
      </c>
      <c r="T43" s="39">
        <f>(H43*3)+((F43-H43)*2)+J43</f>
        <v>8</v>
      </c>
      <c r="U43" s="40">
        <f t="shared" si="6"/>
        <v>0.65217391304347827</v>
      </c>
      <c r="V43" s="22">
        <v>469</v>
      </c>
      <c r="W43" s="22" t="s">
        <v>76</v>
      </c>
      <c r="X43" s="22" t="s">
        <v>77</v>
      </c>
      <c r="Y43" s="58">
        <v>1204</v>
      </c>
      <c r="Z43" s="41"/>
      <c r="AA43" s="1" t="s">
        <v>192</v>
      </c>
      <c r="AB43" s="28" t="s">
        <v>193</v>
      </c>
    </row>
    <row r="44" spans="1:28" x14ac:dyDescent="0.3">
      <c r="A44" s="1" t="s">
        <v>46</v>
      </c>
      <c r="B44" s="1" t="s">
        <v>59</v>
      </c>
      <c r="C44" s="27" t="s">
        <v>202</v>
      </c>
      <c r="D44" s="38">
        <v>25</v>
      </c>
      <c r="E44" s="27">
        <v>42</v>
      </c>
      <c r="F44" s="27">
        <v>11</v>
      </c>
      <c r="G44" s="27">
        <v>23</v>
      </c>
      <c r="H44" s="27"/>
      <c r="I44" s="27"/>
      <c r="J44" s="27">
        <v>3</v>
      </c>
      <c r="K44" s="27">
        <v>4</v>
      </c>
      <c r="L44" s="27">
        <v>7</v>
      </c>
      <c r="M44" s="27">
        <v>8</v>
      </c>
      <c r="N44" s="27">
        <f>SUM(L44:M44)</f>
        <v>15</v>
      </c>
      <c r="O44" s="39">
        <v>0</v>
      </c>
      <c r="P44" s="39">
        <v>3</v>
      </c>
      <c r="Q44" s="39">
        <v>2</v>
      </c>
      <c r="R44" s="39">
        <v>4</v>
      </c>
      <c r="S44" s="39">
        <v>0</v>
      </c>
      <c r="T44" s="39">
        <f>(H44*3)+((F44-H44)*2)+J44</f>
        <v>25</v>
      </c>
      <c r="U44" s="40">
        <f t="shared" si="6"/>
        <v>0.90476190476190477</v>
      </c>
      <c r="V44" s="22">
        <v>469</v>
      </c>
      <c r="W44" s="22" t="s">
        <v>76</v>
      </c>
      <c r="X44" s="22" t="s">
        <v>77</v>
      </c>
      <c r="Y44" s="58">
        <v>1204</v>
      </c>
      <c r="Z44" s="41"/>
      <c r="AA44" s="1" t="s">
        <v>192</v>
      </c>
      <c r="AB44" s="28" t="s">
        <v>193</v>
      </c>
    </row>
    <row r="45" spans="1:28" x14ac:dyDescent="0.3">
      <c r="A45" s="1" t="s">
        <v>46</v>
      </c>
      <c r="B45" s="1" t="s">
        <v>59</v>
      </c>
      <c r="C45" s="27" t="s">
        <v>203</v>
      </c>
      <c r="D45" s="38">
        <v>42</v>
      </c>
      <c r="E45" s="27" t="s">
        <v>397</v>
      </c>
      <c r="F45" s="27"/>
      <c r="G45" s="27"/>
      <c r="H45" s="27"/>
      <c r="I45" s="27"/>
      <c r="J45" s="27"/>
      <c r="K45" s="27"/>
      <c r="L45" s="27"/>
      <c r="M45" s="27"/>
      <c r="N45" s="27">
        <f>SUM(L45:M45)</f>
        <v>0</v>
      </c>
      <c r="O45" s="39"/>
      <c r="P45" s="39"/>
      <c r="Q45" s="39"/>
      <c r="R45" s="39"/>
      <c r="S45" s="39"/>
      <c r="T45" s="39">
        <f>(H45*3)+((F45-H45)*2)+J45</f>
        <v>0</v>
      </c>
      <c r="U45" s="40" t="str">
        <f t="shared" si="6"/>
        <v/>
      </c>
      <c r="V45" s="22">
        <v>469</v>
      </c>
      <c r="W45" s="22" t="s">
        <v>76</v>
      </c>
      <c r="X45" s="22" t="s">
        <v>77</v>
      </c>
      <c r="Y45" s="58">
        <v>1204</v>
      </c>
      <c r="Z45" s="41"/>
      <c r="AA45" s="1" t="s">
        <v>192</v>
      </c>
      <c r="AB45" s="28" t="s">
        <v>193</v>
      </c>
    </row>
    <row r="46" spans="1:28" x14ac:dyDescent="0.3">
      <c r="A46" s="1" t="s">
        <v>46</v>
      </c>
      <c r="B46" s="1" t="s">
        <v>59</v>
      </c>
      <c r="C46" s="27" t="s">
        <v>204</v>
      </c>
      <c r="D46" s="38">
        <v>20</v>
      </c>
      <c r="E46" s="27">
        <v>30</v>
      </c>
      <c r="F46" s="27">
        <v>2</v>
      </c>
      <c r="G46" s="27">
        <v>6</v>
      </c>
      <c r="H46" s="27"/>
      <c r="I46" s="27"/>
      <c r="J46" s="27">
        <v>0</v>
      </c>
      <c r="K46" s="27">
        <v>0</v>
      </c>
      <c r="L46" s="27">
        <v>1</v>
      </c>
      <c r="M46" s="27">
        <v>2</v>
      </c>
      <c r="N46" s="27">
        <f>SUM(L46:M46)</f>
        <v>3</v>
      </c>
      <c r="O46" s="39">
        <v>3</v>
      </c>
      <c r="P46" s="39">
        <v>2</v>
      </c>
      <c r="Q46" s="39">
        <v>0</v>
      </c>
      <c r="R46" s="39">
        <v>3</v>
      </c>
      <c r="S46" s="39">
        <v>0</v>
      </c>
      <c r="T46" s="39">
        <f>(H46*3)+((F46-H46)*2)+J46</f>
        <v>4</v>
      </c>
      <c r="U46" s="40">
        <f t="shared" si="6"/>
        <v>0.33333333333333331</v>
      </c>
      <c r="V46" s="22">
        <v>469</v>
      </c>
      <c r="W46" s="22" t="s">
        <v>76</v>
      </c>
      <c r="X46" s="22" t="s">
        <v>77</v>
      </c>
      <c r="Y46" s="58">
        <v>1204</v>
      </c>
      <c r="Z46" s="41"/>
      <c r="AA46" s="1" t="s">
        <v>192</v>
      </c>
      <c r="AB46" s="28" t="s">
        <v>193</v>
      </c>
    </row>
    <row r="47" spans="1:28" x14ac:dyDescent="0.3">
      <c r="A47" s="43" t="s">
        <v>46</v>
      </c>
      <c r="B47" s="43" t="s">
        <v>59</v>
      </c>
      <c r="C47" s="44" t="s">
        <v>40</v>
      </c>
      <c r="D47" s="43"/>
      <c r="E47" s="44">
        <f t="shared" ref="E47:T47" si="7">SUM(E35:E46)</f>
        <v>240</v>
      </c>
      <c r="F47" s="44">
        <f t="shared" si="7"/>
        <v>38</v>
      </c>
      <c r="G47" s="44">
        <f t="shared" si="7"/>
        <v>79</v>
      </c>
      <c r="H47" s="44">
        <f t="shared" si="7"/>
        <v>0</v>
      </c>
      <c r="I47" s="44">
        <f t="shared" si="7"/>
        <v>0</v>
      </c>
      <c r="J47" s="44">
        <f t="shared" si="7"/>
        <v>18</v>
      </c>
      <c r="K47" s="44">
        <f t="shared" si="7"/>
        <v>28</v>
      </c>
      <c r="L47" s="44">
        <f t="shared" si="7"/>
        <v>17</v>
      </c>
      <c r="M47" s="44">
        <f t="shared" si="7"/>
        <v>26</v>
      </c>
      <c r="N47" s="44">
        <f t="shared" si="7"/>
        <v>43</v>
      </c>
      <c r="O47" s="44">
        <f t="shared" si="7"/>
        <v>23</v>
      </c>
      <c r="P47" s="44">
        <f t="shared" si="7"/>
        <v>20</v>
      </c>
      <c r="Q47" s="44">
        <f t="shared" si="7"/>
        <v>10</v>
      </c>
      <c r="R47" s="44">
        <f t="shared" si="7"/>
        <v>26</v>
      </c>
      <c r="S47" s="44">
        <f t="shared" si="7"/>
        <v>0</v>
      </c>
      <c r="T47" s="44">
        <f t="shared" si="7"/>
        <v>94</v>
      </c>
      <c r="U47" s="45">
        <f>((T47+Q47+N47-R47)+(O47*2))/E47</f>
        <v>0.6958333333333333</v>
      </c>
      <c r="V47" s="46">
        <v>469</v>
      </c>
      <c r="W47" s="46" t="s">
        <v>76</v>
      </c>
      <c r="X47" s="46" t="s">
        <v>77</v>
      </c>
      <c r="Y47" s="59">
        <v>1204</v>
      </c>
      <c r="Z47" s="47"/>
      <c r="AA47" s="43" t="s">
        <v>192</v>
      </c>
      <c r="AB47" s="68" t="s">
        <v>193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0.48101265822784811</v>
      </c>
      <c r="H48" s="27"/>
      <c r="I48" s="1"/>
      <c r="J48" s="48" t="s">
        <v>42</v>
      </c>
      <c r="K48" s="50">
        <f>J47/K47</f>
        <v>0.6428571428571429</v>
      </c>
      <c r="L48" s="1"/>
      <c r="M48" s="39" t="s">
        <v>43</v>
      </c>
      <c r="N48" s="51">
        <v>9</v>
      </c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9DF2F-ED8F-40A1-AB93-3C75C79D75F2}">
  <sheetPr>
    <tabColor rgb="FFFF0000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441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372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29568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117</v>
      </c>
      <c r="D4" s="7" t="s">
        <v>5</v>
      </c>
      <c r="E4" s="8"/>
      <c r="F4" s="5"/>
      <c r="G4" s="1"/>
      <c r="J4" s="15" t="s">
        <v>216</v>
      </c>
      <c r="K4" s="16" t="s">
        <v>45</v>
      </c>
      <c r="L4" s="17"/>
      <c r="M4" s="18"/>
      <c r="N4" s="19">
        <v>21</v>
      </c>
      <c r="O4" s="19">
        <v>20</v>
      </c>
      <c r="P4" s="19">
        <v>18</v>
      </c>
      <c r="Q4" s="19">
        <v>27</v>
      </c>
      <c r="R4" s="19">
        <v>6</v>
      </c>
      <c r="S4" s="21">
        <f>SUM(N4:R4)</f>
        <v>92</v>
      </c>
      <c r="T4" s="22">
        <v>367</v>
      </c>
    </row>
    <row r="5" spans="1:28" x14ac:dyDescent="0.3">
      <c r="B5" s="1"/>
      <c r="C5" s="6" t="s">
        <v>100</v>
      </c>
      <c r="D5" s="7" t="s">
        <v>6</v>
      </c>
      <c r="E5" s="1"/>
      <c r="F5" s="1"/>
      <c r="G5" s="1"/>
      <c r="J5" s="15" t="s">
        <v>217</v>
      </c>
      <c r="K5" s="16" t="s">
        <v>62</v>
      </c>
      <c r="L5" s="17"/>
      <c r="M5" s="18"/>
      <c r="N5" s="19">
        <v>20</v>
      </c>
      <c r="O5" s="19">
        <v>24</v>
      </c>
      <c r="P5" s="19">
        <v>21</v>
      </c>
      <c r="Q5" s="19">
        <v>21</v>
      </c>
      <c r="R5" s="19">
        <v>8</v>
      </c>
      <c r="S5" s="21">
        <f>SUM(N5:R5)</f>
        <v>94</v>
      </c>
      <c r="T5" s="22">
        <v>367</v>
      </c>
      <c r="U5" s="1"/>
      <c r="V5" s="1"/>
      <c r="W5" s="1"/>
    </row>
    <row r="6" spans="1:28" x14ac:dyDescent="0.3">
      <c r="C6" s="23">
        <v>2511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3"/>
      <c r="D7" s="7" t="s">
        <v>8</v>
      </c>
      <c r="G7" s="1"/>
      <c r="S7" s="1"/>
      <c r="T7" s="25" t="s">
        <v>9</v>
      </c>
      <c r="U7" s="1"/>
      <c r="V7" s="26">
        <v>367</v>
      </c>
      <c r="W7" s="1"/>
    </row>
    <row r="8" spans="1:28" x14ac:dyDescent="0.3">
      <c r="B8" s="1"/>
      <c r="C8" s="63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3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61</v>
      </c>
      <c r="B13" s="1" t="s">
        <v>46</v>
      </c>
      <c r="C13" s="27" t="s">
        <v>47</v>
      </c>
      <c r="D13" s="38">
        <v>7</v>
      </c>
      <c r="E13" s="84" t="s">
        <v>356</v>
      </c>
      <c r="F13" s="84"/>
      <c r="G13" s="84"/>
      <c r="H13" s="27"/>
      <c r="I13" s="27"/>
      <c r="J13" s="84"/>
      <c r="K13" s="84"/>
      <c r="L13" s="84"/>
      <c r="M13" s="84"/>
      <c r="N13" s="27">
        <v>0</v>
      </c>
      <c r="O13" s="85"/>
      <c r="P13" s="85"/>
      <c r="Q13" s="85"/>
      <c r="R13" s="85"/>
      <c r="S13" s="85"/>
      <c r="T13" s="27">
        <v>0</v>
      </c>
      <c r="U13" s="40" t="str">
        <f t="shared" ref="U13:U22" si="0">IFERROR(((T13+Q13+N13-R13)+(O13*2))/E13,"")</f>
        <v/>
      </c>
      <c r="V13" s="22">
        <v>367</v>
      </c>
      <c r="W13" s="22" t="s">
        <v>83</v>
      </c>
      <c r="X13" s="22" t="s">
        <v>77</v>
      </c>
      <c r="Y13" s="58">
        <v>2511</v>
      </c>
      <c r="Z13" s="36" t="s">
        <v>2</v>
      </c>
      <c r="AA13" s="1" t="s">
        <v>78</v>
      </c>
      <c r="AB13" s="28" t="s">
        <v>218</v>
      </c>
    </row>
    <row r="14" spans="1:28" x14ac:dyDescent="0.3">
      <c r="A14" s="1" t="s">
        <v>61</v>
      </c>
      <c r="B14" s="1" t="s">
        <v>46</v>
      </c>
      <c r="C14" s="27" t="s">
        <v>142</v>
      </c>
      <c r="D14" s="38">
        <v>6</v>
      </c>
      <c r="E14" s="84"/>
      <c r="F14" s="84"/>
      <c r="G14" s="84"/>
      <c r="H14" s="27"/>
      <c r="I14" s="27"/>
      <c r="J14" s="84"/>
      <c r="K14" s="84"/>
      <c r="L14" s="84"/>
      <c r="M14" s="84"/>
      <c r="N14" s="27">
        <f t="shared" ref="N14:N19" si="1">SUM(L14:M14)</f>
        <v>0</v>
      </c>
      <c r="O14" s="85"/>
      <c r="P14" s="85"/>
      <c r="Q14" s="85"/>
      <c r="R14" s="85"/>
      <c r="S14" s="85"/>
      <c r="T14" s="27">
        <v>5</v>
      </c>
      <c r="U14" s="40" t="str">
        <f t="shared" si="0"/>
        <v/>
      </c>
      <c r="V14" s="22">
        <v>367</v>
      </c>
      <c r="W14" s="22" t="s">
        <v>83</v>
      </c>
      <c r="X14" s="22" t="s">
        <v>77</v>
      </c>
      <c r="Y14" s="58">
        <v>2511</v>
      </c>
      <c r="Z14" s="36" t="s">
        <v>2</v>
      </c>
      <c r="AA14" s="1" t="s">
        <v>78</v>
      </c>
      <c r="AB14" s="28" t="s">
        <v>218</v>
      </c>
    </row>
    <row r="15" spans="1:28" x14ac:dyDescent="0.3">
      <c r="A15" s="1" t="s">
        <v>61</v>
      </c>
      <c r="B15" s="1" t="s">
        <v>46</v>
      </c>
      <c r="C15" s="27" t="s">
        <v>80</v>
      </c>
      <c r="D15" s="38">
        <v>22</v>
      </c>
      <c r="E15" s="84"/>
      <c r="F15" s="84"/>
      <c r="G15" s="84"/>
      <c r="H15" s="27"/>
      <c r="I15" s="27"/>
      <c r="J15" s="84"/>
      <c r="K15" s="84"/>
      <c r="L15" s="84"/>
      <c r="M15" s="84"/>
      <c r="N15" s="27">
        <f t="shared" si="1"/>
        <v>0</v>
      </c>
      <c r="O15" s="85"/>
      <c r="P15" s="85"/>
      <c r="Q15" s="85"/>
      <c r="R15" s="85"/>
      <c r="S15" s="85"/>
      <c r="T15" s="27">
        <v>12</v>
      </c>
      <c r="U15" s="40" t="str">
        <f t="shared" si="0"/>
        <v/>
      </c>
      <c r="V15" s="22">
        <v>367</v>
      </c>
      <c r="W15" s="22" t="s">
        <v>83</v>
      </c>
      <c r="X15" s="22" t="s">
        <v>77</v>
      </c>
      <c r="Y15" s="58">
        <v>2511</v>
      </c>
      <c r="Z15" s="36" t="s">
        <v>2</v>
      </c>
      <c r="AA15" s="1" t="s">
        <v>78</v>
      </c>
      <c r="AB15" s="28" t="s">
        <v>218</v>
      </c>
    </row>
    <row r="16" spans="1:28" x14ac:dyDescent="0.3">
      <c r="A16" s="1" t="s">
        <v>61</v>
      </c>
      <c r="B16" s="1" t="s">
        <v>46</v>
      </c>
      <c r="C16" s="27" t="s">
        <v>48</v>
      </c>
      <c r="D16" s="38">
        <v>50</v>
      </c>
      <c r="E16" s="84"/>
      <c r="F16" s="84"/>
      <c r="G16" s="84"/>
      <c r="H16" s="27"/>
      <c r="I16" s="27"/>
      <c r="J16" s="84"/>
      <c r="K16" s="84"/>
      <c r="L16" s="84"/>
      <c r="M16" s="84"/>
      <c r="N16" s="27">
        <f t="shared" si="1"/>
        <v>0</v>
      </c>
      <c r="O16" s="85"/>
      <c r="P16" s="85"/>
      <c r="Q16" s="85"/>
      <c r="R16" s="85"/>
      <c r="S16" s="85"/>
      <c r="T16" s="27">
        <v>11</v>
      </c>
      <c r="U16" s="40" t="str">
        <f t="shared" si="0"/>
        <v/>
      </c>
      <c r="V16" s="22">
        <v>367</v>
      </c>
      <c r="W16" s="22" t="s">
        <v>83</v>
      </c>
      <c r="X16" s="22" t="s">
        <v>77</v>
      </c>
      <c r="Y16" s="58">
        <v>2511</v>
      </c>
      <c r="Z16" s="36" t="s">
        <v>2</v>
      </c>
      <c r="AA16" s="1" t="s">
        <v>78</v>
      </c>
      <c r="AB16" s="28" t="s">
        <v>218</v>
      </c>
    </row>
    <row r="17" spans="1:28" x14ac:dyDescent="0.3">
      <c r="A17" s="1" t="s">
        <v>61</v>
      </c>
      <c r="B17" s="1" t="s">
        <v>46</v>
      </c>
      <c r="C17" s="27" t="s">
        <v>49</v>
      </c>
      <c r="D17" s="38">
        <v>1</v>
      </c>
      <c r="E17" s="84"/>
      <c r="F17" s="84"/>
      <c r="G17" s="84"/>
      <c r="H17" s="27"/>
      <c r="I17" s="27"/>
      <c r="J17" s="84"/>
      <c r="K17" s="84"/>
      <c r="L17" s="84"/>
      <c r="M17" s="84"/>
      <c r="N17" s="27">
        <f t="shared" si="1"/>
        <v>0</v>
      </c>
      <c r="O17" s="85"/>
      <c r="P17" s="85"/>
      <c r="Q17" s="85"/>
      <c r="R17" s="85"/>
      <c r="S17" s="85"/>
      <c r="T17" s="27">
        <v>5</v>
      </c>
      <c r="U17" s="40" t="str">
        <f t="shared" si="0"/>
        <v/>
      </c>
      <c r="V17" s="22">
        <v>367</v>
      </c>
      <c r="W17" s="22" t="s">
        <v>83</v>
      </c>
      <c r="X17" s="22" t="s">
        <v>77</v>
      </c>
      <c r="Y17" s="58">
        <v>2511</v>
      </c>
      <c r="Z17" s="36" t="s">
        <v>2</v>
      </c>
      <c r="AA17" s="1" t="s">
        <v>78</v>
      </c>
      <c r="AB17" s="28" t="s">
        <v>218</v>
      </c>
    </row>
    <row r="18" spans="1:28" x14ac:dyDescent="0.3">
      <c r="A18" s="1" t="s">
        <v>61</v>
      </c>
      <c r="B18" s="1" t="s">
        <v>46</v>
      </c>
      <c r="C18" s="27" t="s">
        <v>50</v>
      </c>
      <c r="D18" s="38">
        <v>12</v>
      </c>
      <c r="E18" s="84"/>
      <c r="F18" s="84"/>
      <c r="G18" s="84"/>
      <c r="H18" s="27"/>
      <c r="I18" s="27"/>
      <c r="J18" s="84"/>
      <c r="K18" s="84"/>
      <c r="L18" s="84"/>
      <c r="M18" s="84"/>
      <c r="N18" s="27">
        <f t="shared" si="1"/>
        <v>0</v>
      </c>
      <c r="O18" s="85"/>
      <c r="P18" s="85"/>
      <c r="Q18" s="85"/>
      <c r="R18" s="85"/>
      <c r="S18" s="85"/>
      <c r="T18" s="27">
        <v>24</v>
      </c>
      <c r="U18" s="40" t="str">
        <f t="shared" si="0"/>
        <v/>
      </c>
      <c r="V18" s="22">
        <v>367</v>
      </c>
      <c r="W18" s="22" t="s">
        <v>83</v>
      </c>
      <c r="X18" s="22" t="s">
        <v>77</v>
      </c>
      <c r="Y18" s="58">
        <v>2511</v>
      </c>
      <c r="Z18" s="36" t="s">
        <v>2</v>
      </c>
      <c r="AA18" s="1" t="s">
        <v>78</v>
      </c>
      <c r="AB18" s="28" t="s">
        <v>218</v>
      </c>
    </row>
    <row r="19" spans="1:28" x14ac:dyDescent="0.3">
      <c r="A19" s="1" t="s">
        <v>61</v>
      </c>
      <c r="B19" s="1" t="s">
        <v>46</v>
      </c>
      <c r="C19" s="27" t="s">
        <v>55</v>
      </c>
      <c r="D19" s="38">
        <v>42</v>
      </c>
      <c r="E19" s="84"/>
      <c r="F19" s="84"/>
      <c r="G19" s="84"/>
      <c r="H19" s="27"/>
      <c r="I19" s="27"/>
      <c r="J19" s="84"/>
      <c r="K19" s="84"/>
      <c r="L19" s="84"/>
      <c r="M19" s="84"/>
      <c r="N19" s="27">
        <f t="shared" si="1"/>
        <v>0</v>
      </c>
      <c r="O19" s="85"/>
      <c r="P19" s="85"/>
      <c r="Q19" s="85"/>
      <c r="R19" s="85"/>
      <c r="S19" s="85"/>
      <c r="T19" s="27">
        <v>4</v>
      </c>
      <c r="U19" s="40" t="str">
        <f t="shared" si="0"/>
        <v/>
      </c>
      <c r="V19" s="22">
        <v>367</v>
      </c>
      <c r="W19" s="22" t="s">
        <v>83</v>
      </c>
      <c r="X19" s="22" t="s">
        <v>77</v>
      </c>
      <c r="Y19" s="58">
        <v>2511</v>
      </c>
      <c r="Z19" s="36" t="s">
        <v>2</v>
      </c>
      <c r="AA19" s="1" t="s">
        <v>78</v>
      </c>
      <c r="AB19" s="28" t="s">
        <v>218</v>
      </c>
    </row>
    <row r="20" spans="1:28" x14ac:dyDescent="0.3">
      <c r="A20" s="1" t="s">
        <v>61</v>
      </c>
      <c r="B20" s="1" t="s">
        <v>46</v>
      </c>
      <c r="C20" s="27" t="s">
        <v>54</v>
      </c>
      <c r="D20" s="38">
        <v>11</v>
      </c>
      <c r="E20" s="84"/>
      <c r="F20" s="84"/>
      <c r="G20" s="84"/>
      <c r="H20" s="27"/>
      <c r="I20" s="27"/>
      <c r="J20" s="84"/>
      <c r="K20" s="84"/>
      <c r="L20" s="84"/>
      <c r="M20" s="84"/>
      <c r="N20" s="27">
        <f>SUM(L20:M20)</f>
        <v>0</v>
      </c>
      <c r="O20" s="85"/>
      <c r="P20" s="85"/>
      <c r="Q20" s="85"/>
      <c r="R20" s="85"/>
      <c r="S20" s="85"/>
      <c r="T20" s="27">
        <v>6</v>
      </c>
      <c r="U20" s="40" t="str">
        <f t="shared" si="0"/>
        <v/>
      </c>
      <c r="V20" s="22">
        <v>367</v>
      </c>
      <c r="W20" s="22" t="s">
        <v>83</v>
      </c>
      <c r="X20" s="22" t="s">
        <v>77</v>
      </c>
      <c r="Y20" s="58">
        <v>2511</v>
      </c>
      <c r="Z20" s="36" t="s">
        <v>2</v>
      </c>
      <c r="AA20" s="1" t="s">
        <v>78</v>
      </c>
      <c r="AB20" s="28" t="s">
        <v>218</v>
      </c>
    </row>
    <row r="21" spans="1:28" x14ac:dyDescent="0.3">
      <c r="A21" s="1" t="s">
        <v>61</v>
      </c>
      <c r="B21" s="1" t="s">
        <v>46</v>
      </c>
      <c r="C21" s="27" t="s">
        <v>51</v>
      </c>
      <c r="D21" s="38">
        <v>44</v>
      </c>
      <c r="E21" s="84"/>
      <c r="F21" s="84"/>
      <c r="G21" s="84"/>
      <c r="H21" s="27"/>
      <c r="I21" s="27"/>
      <c r="J21" s="84"/>
      <c r="K21" s="84"/>
      <c r="L21" s="84"/>
      <c r="M21" s="84"/>
      <c r="N21" s="27">
        <f>SUM(L21:M21)</f>
        <v>0</v>
      </c>
      <c r="O21" s="85"/>
      <c r="P21" s="85"/>
      <c r="Q21" s="85"/>
      <c r="R21" s="85"/>
      <c r="S21" s="85"/>
      <c r="T21" s="27">
        <v>12</v>
      </c>
      <c r="U21" s="40" t="str">
        <f t="shared" si="0"/>
        <v/>
      </c>
      <c r="V21" s="22">
        <v>367</v>
      </c>
      <c r="W21" s="22" t="s">
        <v>83</v>
      </c>
      <c r="X21" s="22" t="s">
        <v>77</v>
      </c>
      <c r="Y21" s="58">
        <v>2511</v>
      </c>
      <c r="Z21" s="36" t="s">
        <v>2</v>
      </c>
      <c r="AA21" s="1" t="s">
        <v>78</v>
      </c>
      <c r="AB21" s="28" t="s">
        <v>218</v>
      </c>
    </row>
    <row r="22" spans="1:28" x14ac:dyDescent="0.3">
      <c r="A22" s="1" t="s">
        <v>61</v>
      </c>
      <c r="B22" s="1" t="s">
        <v>46</v>
      </c>
      <c r="C22" s="27" t="s">
        <v>52</v>
      </c>
      <c r="D22" s="38">
        <v>10</v>
      </c>
      <c r="E22" s="84"/>
      <c r="F22" s="84"/>
      <c r="G22" s="84"/>
      <c r="H22" s="27"/>
      <c r="I22" s="27"/>
      <c r="J22" s="84"/>
      <c r="K22" s="84"/>
      <c r="L22" s="84"/>
      <c r="M22" s="84"/>
      <c r="N22" s="27">
        <f>SUM(L22:M22)</f>
        <v>0</v>
      </c>
      <c r="O22" s="85"/>
      <c r="P22" s="85"/>
      <c r="Q22" s="85"/>
      <c r="R22" s="85"/>
      <c r="S22" s="85"/>
      <c r="T22" s="27">
        <v>13</v>
      </c>
      <c r="U22" s="40" t="str">
        <f t="shared" si="0"/>
        <v/>
      </c>
      <c r="V22" s="22">
        <v>367</v>
      </c>
      <c r="W22" s="22" t="s">
        <v>83</v>
      </c>
      <c r="X22" s="22" t="s">
        <v>77</v>
      </c>
      <c r="Y22" s="58">
        <v>2511</v>
      </c>
      <c r="Z22" s="36" t="s">
        <v>2</v>
      </c>
      <c r="AA22" s="1" t="s">
        <v>78</v>
      </c>
      <c r="AB22" s="28" t="s">
        <v>218</v>
      </c>
    </row>
    <row r="23" spans="1:28" x14ac:dyDescent="0.3">
      <c r="A23" s="1" t="s">
        <v>61</v>
      </c>
      <c r="B23" s="1" t="s">
        <v>46</v>
      </c>
      <c r="C23" s="55" t="s">
        <v>39</v>
      </c>
      <c r="D23" s="1"/>
      <c r="E23" s="55">
        <v>265</v>
      </c>
      <c r="F23" s="55">
        <v>34</v>
      </c>
      <c r="G23" s="55">
        <v>104</v>
      </c>
      <c r="H23" s="55"/>
      <c r="I23" s="55"/>
      <c r="J23" s="55">
        <v>24</v>
      </c>
      <c r="K23" s="55">
        <v>38</v>
      </c>
      <c r="L23" s="55"/>
      <c r="M23" s="55"/>
      <c r="N23" s="5"/>
      <c r="O23" s="55"/>
      <c r="P23" s="55">
        <v>19</v>
      </c>
      <c r="Q23" s="42"/>
      <c r="R23" s="42"/>
      <c r="S23" s="42"/>
      <c r="T23" s="27"/>
      <c r="U23" s="40" t="str">
        <f t="shared" ref="U23" si="2">_xlfn.IFNA("",((T23+Q23+N23-R23)+(O23*2))/E23)</f>
        <v/>
      </c>
      <c r="V23" s="22">
        <v>367</v>
      </c>
      <c r="W23" s="22" t="s">
        <v>83</v>
      </c>
      <c r="X23" s="22" t="s">
        <v>77</v>
      </c>
      <c r="Y23" s="58">
        <v>2511</v>
      </c>
      <c r="Z23" s="36" t="s">
        <v>2</v>
      </c>
      <c r="AA23" s="1" t="s">
        <v>78</v>
      </c>
      <c r="AB23" s="28" t="s">
        <v>218</v>
      </c>
    </row>
    <row r="24" spans="1:28" x14ac:dyDescent="0.3">
      <c r="A24" s="43" t="s">
        <v>61</v>
      </c>
      <c r="B24" s="43" t="s">
        <v>46</v>
      </c>
      <c r="C24" s="44" t="s">
        <v>40</v>
      </c>
      <c r="D24" s="43"/>
      <c r="E24" s="44">
        <f t="shared" ref="E24:T24" si="3">SUM(E13:E23)</f>
        <v>265</v>
      </c>
      <c r="F24" s="44">
        <f t="shared" si="3"/>
        <v>34</v>
      </c>
      <c r="G24" s="44">
        <f t="shared" si="3"/>
        <v>104</v>
      </c>
      <c r="H24" s="44">
        <f t="shared" si="3"/>
        <v>0</v>
      </c>
      <c r="I24" s="44">
        <f t="shared" si="3"/>
        <v>0</v>
      </c>
      <c r="J24" s="44">
        <f t="shared" si="3"/>
        <v>24</v>
      </c>
      <c r="K24" s="44">
        <f t="shared" si="3"/>
        <v>38</v>
      </c>
      <c r="L24" s="44">
        <f t="shared" si="3"/>
        <v>0</v>
      </c>
      <c r="M24" s="44">
        <f t="shared" si="3"/>
        <v>0</v>
      </c>
      <c r="N24" s="44">
        <f t="shared" si="3"/>
        <v>0</v>
      </c>
      <c r="O24" s="44">
        <f t="shared" si="3"/>
        <v>0</v>
      </c>
      <c r="P24" s="44">
        <f t="shared" si="3"/>
        <v>19</v>
      </c>
      <c r="Q24" s="44">
        <f t="shared" si="3"/>
        <v>0</v>
      </c>
      <c r="R24" s="44">
        <f t="shared" si="3"/>
        <v>0</v>
      </c>
      <c r="S24" s="44">
        <f t="shared" si="3"/>
        <v>0</v>
      </c>
      <c r="T24" s="44">
        <f t="shared" si="3"/>
        <v>92</v>
      </c>
      <c r="U24" s="45">
        <f>((T24+Q24+N24-R24)+(O24*2))/E24</f>
        <v>0.3471698113207547</v>
      </c>
      <c r="V24" s="46">
        <v>367</v>
      </c>
      <c r="W24" s="46" t="s">
        <v>83</v>
      </c>
      <c r="X24" s="46" t="s">
        <v>77</v>
      </c>
      <c r="Y24" s="59">
        <v>2511</v>
      </c>
      <c r="Z24" s="76" t="s">
        <v>2</v>
      </c>
      <c r="AA24" s="43" t="s">
        <v>78</v>
      </c>
      <c r="AB24" s="68" t="s">
        <v>218</v>
      </c>
    </row>
    <row r="25" spans="1:28" x14ac:dyDescent="0.3">
      <c r="A25" s="1"/>
      <c r="B25" s="1"/>
      <c r="C25" s="1"/>
      <c r="D25" s="1"/>
      <c r="F25" s="48" t="s">
        <v>41</v>
      </c>
      <c r="G25" s="49">
        <f>F24/G24</f>
        <v>0.32692307692307693</v>
      </c>
      <c r="H25" s="27"/>
      <c r="I25" s="1"/>
      <c r="J25" s="48" t="s">
        <v>42</v>
      </c>
      <c r="K25" s="50">
        <f>J24/K24</f>
        <v>0.63157894736842102</v>
      </c>
      <c r="L25" s="1"/>
      <c r="M25" s="39" t="s">
        <v>43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5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61</v>
      </c>
      <c r="C35" s="27" t="s">
        <v>312</v>
      </c>
      <c r="D35" s="38">
        <v>12</v>
      </c>
      <c r="E35" s="84"/>
      <c r="F35" s="84"/>
      <c r="G35" s="84"/>
      <c r="H35" s="27"/>
      <c r="I35" s="27"/>
      <c r="J35" s="84"/>
      <c r="K35" s="84"/>
      <c r="L35" s="84"/>
      <c r="M35" s="84"/>
      <c r="N35" s="27">
        <f>SUM(L35:M35)</f>
        <v>0</v>
      </c>
      <c r="O35" s="84"/>
      <c r="P35" s="85"/>
      <c r="Q35" s="84"/>
      <c r="R35" s="84"/>
      <c r="S35" s="84"/>
      <c r="T35" s="27">
        <v>28</v>
      </c>
      <c r="U35" s="40" t="str">
        <f>IFERROR(((T35+Q35+N35-R35)+(O35*2))/E35,"")</f>
        <v/>
      </c>
      <c r="V35" s="22">
        <v>367</v>
      </c>
      <c r="W35" s="22" t="s">
        <v>76</v>
      </c>
      <c r="X35" s="22" t="s">
        <v>84</v>
      </c>
      <c r="Y35" s="58">
        <v>2511</v>
      </c>
      <c r="Z35" s="41"/>
      <c r="AA35" s="1" t="s">
        <v>219</v>
      </c>
      <c r="AB35" s="28" t="s">
        <v>220</v>
      </c>
    </row>
    <row r="36" spans="1:28" x14ac:dyDescent="0.3">
      <c r="A36" s="1" t="s">
        <v>46</v>
      </c>
      <c r="B36" s="1" t="s">
        <v>61</v>
      </c>
      <c r="C36" s="27" t="s">
        <v>313</v>
      </c>
      <c r="D36" s="38">
        <v>34</v>
      </c>
      <c r="E36" s="84"/>
      <c r="F36" s="84"/>
      <c r="G36" s="84"/>
      <c r="H36" s="27"/>
      <c r="I36" s="27"/>
      <c r="J36" s="84"/>
      <c r="K36" s="84"/>
      <c r="L36" s="84"/>
      <c r="M36" s="84"/>
      <c r="N36" s="27">
        <f t="shared" ref="N36:N42" si="4">SUM(L36:M36)</f>
        <v>0</v>
      </c>
      <c r="O36" s="85"/>
      <c r="P36" s="85"/>
      <c r="Q36" s="85"/>
      <c r="R36" s="85"/>
      <c r="S36" s="85"/>
      <c r="T36" s="39">
        <v>23</v>
      </c>
      <c r="U36" s="40" t="str">
        <f t="shared" ref="U36:U45" si="5">IFERROR(((T36+Q36+N36-R36)+(O36*2))/E36,"")</f>
        <v/>
      </c>
      <c r="V36" s="22">
        <v>367</v>
      </c>
      <c r="W36" s="22" t="s">
        <v>76</v>
      </c>
      <c r="X36" s="22" t="s">
        <v>84</v>
      </c>
      <c r="Y36" s="58">
        <v>2511</v>
      </c>
      <c r="Z36" s="41"/>
      <c r="AA36" s="1" t="s">
        <v>219</v>
      </c>
      <c r="AB36" s="28" t="s">
        <v>220</v>
      </c>
    </row>
    <row r="37" spans="1:28" x14ac:dyDescent="0.3">
      <c r="A37" s="1" t="s">
        <v>46</v>
      </c>
      <c r="B37" s="1" t="s">
        <v>61</v>
      </c>
      <c r="C37" s="27" t="s">
        <v>314</v>
      </c>
      <c r="D37" s="38">
        <v>44</v>
      </c>
      <c r="E37" s="84"/>
      <c r="F37" s="84"/>
      <c r="G37" s="84"/>
      <c r="H37" s="27"/>
      <c r="I37" s="27"/>
      <c r="J37" s="84"/>
      <c r="K37" s="84"/>
      <c r="L37" s="84"/>
      <c r="M37" s="84"/>
      <c r="N37" s="27">
        <f t="shared" si="4"/>
        <v>0</v>
      </c>
      <c r="O37" s="85"/>
      <c r="P37" s="85"/>
      <c r="Q37" s="85"/>
      <c r="R37" s="85"/>
      <c r="S37" s="85"/>
      <c r="T37" s="39">
        <v>10</v>
      </c>
      <c r="U37" s="40" t="str">
        <f t="shared" si="5"/>
        <v/>
      </c>
      <c r="V37" s="22">
        <v>367</v>
      </c>
      <c r="W37" s="22" t="s">
        <v>76</v>
      </c>
      <c r="X37" s="22" t="s">
        <v>84</v>
      </c>
      <c r="Y37" s="58">
        <v>2511</v>
      </c>
      <c r="Z37" s="41"/>
      <c r="AA37" s="1" t="s">
        <v>219</v>
      </c>
      <c r="AB37" s="28" t="s">
        <v>220</v>
      </c>
    </row>
    <row r="38" spans="1:28" x14ac:dyDescent="0.3">
      <c r="A38" s="1" t="s">
        <v>46</v>
      </c>
      <c r="B38" s="1" t="s">
        <v>61</v>
      </c>
      <c r="C38" s="27" t="s">
        <v>445</v>
      </c>
      <c r="D38" s="38">
        <v>14</v>
      </c>
      <c r="E38" s="84" t="s">
        <v>356</v>
      </c>
      <c r="F38" s="84"/>
      <c r="G38" s="84"/>
      <c r="H38" s="27"/>
      <c r="I38" s="27"/>
      <c r="J38" s="84"/>
      <c r="K38" s="84"/>
      <c r="L38" s="84"/>
      <c r="M38" s="84"/>
      <c r="N38" s="27"/>
      <c r="O38" s="85"/>
      <c r="P38" s="85"/>
      <c r="Q38" s="85"/>
      <c r="R38" s="85"/>
      <c r="S38" s="85"/>
      <c r="T38" s="39"/>
      <c r="U38" s="40"/>
      <c r="V38" s="22">
        <v>367</v>
      </c>
      <c r="W38" s="22" t="s">
        <v>76</v>
      </c>
      <c r="X38" s="22" t="s">
        <v>84</v>
      </c>
      <c r="Y38" s="58">
        <v>2511</v>
      </c>
      <c r="Z38" s="41"/>
      <c r="AA38" s="1" t="s">
        <v>219</v>
      </c>
      <c r="AB38" s="28" t="s">
        <v>220</v>
      </c>
    </row>
    <row r="39" spans="1:28" x14ac:dyDescent="0.3">
      <c r="A39" s="1" t="s">
        <v>46</v>
      </c>
      <c r="B39" s="1" t="s">
        <v>61</v>
      </c>
      <c r="C39" s="27" t="s">
        <v>315</v>
      </c>
      <c r="D39" s="38">
        <v>24</v>
      </c>
      <c r="E39" s="84"/>
      <c r="F39" s="84"/>
      <c r="G39" s="84"/>
      <c r="H39" s="27"/>
      <c r="I39" s="27"/>
      <c r="J39" s="84"/>
      <c r="K39" s="84"/>
      <c r="L39" s="84"/>
      <c r="M39" s="84"/>
      <c r="N39" s="27">
        <f t="shared" si="4"/>
        <v>0</v>
      </c>
      <c r="O39" s="85"/>
      <c r="P39" s="85"/>
      <c r="Q39" s="85"/>
      <c r="R39" s="85"/>
      <c r="S39" s="85"/>
      <c r="T39" s="39">
        <v>8</v>
      </c>
      <c r="U39" s="40" t="str">
        <f t="shared" si="5"/>
        <v/>
      </c>
      <c r="V39" s="22">
        <v>367</v>
      </c>
      <c r="W39" s="22" t="s">
        <v>76</v>
      </c>
      <c r="X39" s="22" t="s">
        <v>84</v>
      </c>
      <c r="Y39" s="58">
        <v>2511</v>
      </c>
      <c r="Z39" s="41"/>
      <c r="AA39" s="1" t="s">
        <v>219</v>
      </c>
      <c r="AB39" s="28" t="s">
        <v>220</v>
      </c>
    </row>
    <row r="40" spans="1:28" x14ac:dyDescent="0.3">
      <c r="A40" s="1" t="s">
        <v>46</v>
      </c>
      <c r="B40" s="1" t="s">
        <v>61</v>
      </c>
      <c r="C40" s="27" t="s">
        <v>316</v>
      </c>
      <c r="D40" s="38">
        <v>23</v>
      </c>
      <c r="E40" s="84"/>
      <c r="F40" s="84"/>
      <c r="G40" s="84"/>
      <c r="H40" s="27"/>
      <c r="I40" s="27"/>
      <c r="J40" s="84"/>
      <c r="K40" s="84"/>
      <c r="L40" s="84"/>
      <c r="M40" s="84"/>
      <c r="N40" s="27">
        <f t="shared" si="4"/>
        <v>0</v>
      </c>
      <c r="O40" s="85"/>
      <c r="P40" s="85"/>
      <c r="Q40" s="85"/>
      <c r="R40" s="85"/>
      <c r="S40" s="85"/>
      <c r="T40" s="39">
        <v>13</v>
      </c>
      <c r="U40" s="40" t="str">
        <f t="shared" si="5"/>
        <v/>
      </c>
      <c r="V40" s="22">
        <v>367</v>
      </c>
      <c r="W40" s="22" t="s">
        <v>76</v>
      </c>
      <c r="X40" s="22" t="s">
        <v>84</v>
      </c>
      <c r="Y40" s="58">
        <v>2511</v>
      </c>
      <c r="Z40" s="41"/>
      <c r="AA40" s="1" t="s">
        <v>219</v>
      </c>
      <c r="AB40" s="28" t="s">
        <v>220</v>
      </c>
    </row>
    <row r="41" spans="1:28" x14ac:dyDescent="0.3">
      <c r="A41" s="1" t="s">
        <v>46</v>
      </c>
      <c r="B41" s="1" t="s">
        <v>61</v>
      </c>
      <c r="C41" s="27" t="s">
        <v>317</v>
      </c>
      <c r="D41" s="38">
        <v>33</v>
      </c>
      <c r="E41" s="84" t="s">
        <v>356</v>
      </c>
      <c r="F41" s="84"/>
      <c r="G41" s="84"/>
      <c r="H41" s="27"/>
      <c r="I41" s="27"/>
      <c r="J41" s="84"/>
      <c r="K41" s="84"/>
      <c r="L41" s="84"/>
      <c r="M41" s="84"/>
      <c r="N41" s="27"/>
      <c r="O41" s="85"/>
      <c r="P41" s="85"/>
      <c r="Q41" s="85"/>
      <c r="R41" s="85"/>
      <c r="S41" s="85"/>
      <c r="T41" s="39"/>
      <c r="U41" s="40" t="str">
        <f t="shared" si="5"/>
        <v/>
      </c>
      <c r="V41" s="22">
        <v>367</v>
      </c>
      <c r="W41" s="22" t="s">
        <v>76</v>
      </c>
      <c r="X41" s="22" t="s">
        <v>84</v>
      </c>
      <c r="Y41" s="58">
        <v>2511</v>
      </c>
      <c r="Z41" s="41"/>
      <c r="AA41" s="1" t="s">
        <v>219</v>
      </c>
      <c r="AB41" s="28" t="s">
        <v>220</v>
      </c>
    </row>
    <row r="42" spans="1:28" x14ac:dyDescent="0.3">
      <c r="A42" s="1" t="s">
        <v>46</v>
      </c>
      <c r="B42" s="1" t="s">
        <v>61</v>
      </c>
      <c r="C42" s="27" t="s">
        <v>318</v>
      </c>
      <c r="D42" s="38">
        <v>10</v>
      </c>
      <c r="E42" s="84"/>
      <c r="F42" s="84"/>
      <c r="G42" s="84"/>
      <c r="H42" s="27"/>
      <c r="I42" s="27"/>
      <c r="J42" s="84"/>
      <c r="K42" s="84"/>
      <c r="L42" s="84"/>
      <c r="M42" s="84"/>
      <c r="N42" s="27">
        <f t="shared" si="4"/>
        <v>0</v>
      </c>
      <c r="O42" s="85"/>
      <c r="P42" s="85"/>
      <c r="Q42" s="85"/>
      <c r="R42" s="85"/>
      <c r="S42" s="85"/>
      <c r="T42" s="39">
        <v>10</v>
      </c>
      <c r="U42" s="40" t="str">
        <f t="shared" si="5"/>
        <v/>
      </c>
      <c r="V42" s="22">
        <v>367</v>
      </c>
      <c r="W42" s="22" t="s">
        <v>76</v>
      </c>
      <c r="X42" s="22" t="s">
        <v>84</v>
      </c>
      <c r="Y42" s="58">
        <v>2511</v>
      </c>
      <c r="Z42" s="41"/>
      <c r="AA42" s="1" t="s">
        <v>219</v>
      </c>
      <c r="AB42" s="28" t="s">
        <v>220</v>
      </c>
    </row>
    <row r="43" spans="1:28" x14ac:dyDescent="0.3">
      <c r="A43" s="1" t="s">
        <v>46</v>
      </c>
      <c r="B43" s="1" t="s">
        <v>61</v>
      </c>
      <c r="C43" s="27" t="s">
        <v>319</v>
      </c>
      <c r="D43" s="38">
        <v>32</v>
      </c>
      <c r="E43" s="84"/>
      <c r="F43" s="84"/>
      <c r="G43" s="84"/>
      <c r="H43" s="27"/>
      <c r="I43" s="27"/>
      <c r="J43" s="84"/>
      <c r="K43" s="84"/>
      <c r="L43" s="84"/>
      <c r="M43" s="84"/>
      <c r="N43" s="27">
        <f>SUM(L43:M43)</f>
        <v>0</v>
      </c>
      <c r="O43" s="85"/>
      <c r="P43" s="85"/>
      <c r="Q43" s="85"/>
      <c r="R43" s="85"/>
      <c r="S43" s="85"/>
      <c r="T43" s="39">
        <v>2</v>
      </c>
      <c r="U43" s="40" t="str">
        <f t="shared" si="5"/>
        <v/>
      </c>
      <c r="V43" s="22">
        <v>367</v>
      </c>
      <c r="W43" s="22" t="s">
        <v>76</v>
      </c>
      <c r="X43" s="22" t="s">
        <v>84</v>
      </c>
      <c r="Y43" s="58">
        <v>2511</v>
      </c>
      <c r="Z43" s="41"/>
      <c r="AA43" s="1" t="s">
        <v>219</v>
      </c>
      <c r="AB43" s="28" t="s">
        <v>220</v>
      </c>
    </row>
    <row r="44" spans="1:28" x14ac:dyDescent="0.3">
      <c r="A44" s="1" t="s">
        <v>46</v>
      </c>
      <c r="B44" s="1" t="s">
        <v>61</v>
      </c>
      <c r="C44" s="27" t="s">
        <v>320</v>
      </c>
      <c r="D44" s="38">
        <v>22</v>
      </c>
      <c r="E44" s="84" t="s">
        <v>356</v>
      </c>
      <c r="F44" s="84"/>
      <c r="G44" s="84"/>
      <c r="H44" s="27"/>
      <c r="I44" s="27"/>
      <c r="J44" s="84"/>
      <c r="K44" s="84"/>
      <c r="L44" s="84"/>
      <c r="M44" s="84"/>
      <c r="N44" s="27">
        <f>SUM(L44:M44)</f>
        <v>0</v>
      </c>
      <c r="O44" s="85"/>
      <c r="P44" s="85"/>
      <c r="Q44" s="85"/>
      <c r="R44" s="85"/>
      <c r="S44" s="85"/>
      <c r="T44" s="39">
        <f>(H44*3)+((F44-H44)*2)+J44</f>
        <v>0</v>
      </c>
      <c r="U44" s="40" t="str">
        <f t="shared" si="5"/>
        <v/>
      </c>
      <c r="V44" s="22">
        <v>367</v>
      </c>
      <c r="W44" s="22" t="s">
        <v>76</v>
      </c>
      <c r="X44" s="22" t="s">
        <v>84</v>
      </c>
      <c r="Y44" s="58">
        <v>2511</v>
      </c>
      <c r="Z44" s="41"/>
      <c r="AA44" s="1" t="s">
        <v>219</v>
      </c>
      <c r="AB44" s="28" t="s">
        <v>220</v>
      </c>
    </row>
    <row r="45" spans="1:28" x14ac:dyDescent="0.3">
      <c r="A45" s="1" t="s">
        <v>46</v>
      </c>
      <c r="B45" s="1" t="s">
        <v>61</v>
      </c>
      <c r="C45" s="27" t="s">
        <v>321</v>
      </c>
      <c r="D45" s="38">
        <v>20</v>
      </c>
      <c r="E45" s="84" t="s">
        <v>356</v>
      </c>
      <c r="F45" s="84"/>
      <c r="G45" s="84"/>
      <c r="H45" s="27"/>
      <c r="I45" s="27"/>
      <c r="J45" s="84"/>
      <c r="K45" s="84"/>
      <c r="L45" s="84"/>
      <c r="M45" s="84"/>
      <c r="N45" s="27">
        <f>SUM(L45:M45)</f>
        <v>0</v>
      </c>
      <c r="O45" s="85"/>
      <c r="P45" s="85"/>
      <c r="Q45" s="85"/>
      <c r="R45" s="85"/>
      <c r="S45" s="85"/>
      <c r="T45" s="39">
        <f>(H45*3)+((F45-H45)*2)+J45</f>
        <v>0</v>
      </c>
      <c r="U45" s="40" t="str">
        <f t="shared" si="5"/>
        <v/>
      </c>
      <c r="V45" s="22">
        <v>367</v>
      </c>
      <c r="W45" s="22" t="s">
        <v>76</v>
      </c>
      <c r="X45" s="22" t="s">
        <v>84</v>
      </c>
      <c r="Y45" s="58">
        <v>2511</v>
      </c>
      <c r="Z45" s="41"/>
      <c r="AA45" s="1" t="s">
        <v>219</v>
      </c>
      <c r="AB45" s="28" t="s">
        <v>220</v>
      </c>
    </row>
    <row r="46" spans="1:28" x14ac:dyDescent="0.3">
      <c r="A46" s="1" t="s">
        <v>46</v>
      </c>
      <c r="B46" s="1" t="s">
        <v>61</v>
      </c>
      <c r="C46" s="55" t="s">
        <v>39</v>
      </c>
      <c r="D46" s="1"/>
      <c r="E46" s="55">
        <v>265</v>
      </c>
      <c r="F46" s="55">
        <v>39</v>
      </c>
      <c r="G46" s="55">
        <v>90</v>
      </c>
      <c r="H46" s="55"/>
      <c r="I46" s="55"/>
      <c r="J46" s="55">
        <v>16</v>
      </c>
      <c r="K46" s="55">
        <v>18</v>
      </c>
      <c r="L46" s="42"/>
      <c r="M46" s="42"/>
      <c r="N46" s="42"/>
      <c r="O46" s="42"/>
      <c r="P46" s="55">
        <v>26</v>
      </c>
      <c r="Q46" s="42"/>
      <c r="R46" s="42"/>
      <c r="S46" s="42"/>
      <c r="T46" s="42"/>
      <c r="U46" s="40" t="str">
        <f t="shared" ref="U46" si="6">_xlfn.IFNA("",((T46+Q46+N46-R46)+(O46*2))/E46)</f>
        <v/>
      </c>
      <c r="V46" s="22">
        <v>367</v>
      </c>
      <c r="W46" s="22" t="s">
        <v>76</v>
      </c>
      <c r="X46" s="22" t="s">
        <v>84</v>
      </c>
      <c r="Y46" s="58">
        <v>2511</v>
      </c>
      <c r="Z46" s="41"/>
      <c r="AA46" s="1" t="s">
        <v>219</v>
      </c>
      <c r="AB46" s="28" t="s">
        <v>220</v>
      </c>
    </row>
    <row r="47" spans="1:28" x14ac:dyDescent="0.3">
      <c r="A47" s="43" t="s">
        <v>46</v>
      </c>
      <c r="B47" s="43" t="s">
        <v>61</v>
      </c>
      <c r="C47" s="44" t="s">
        <v>40</v>
      </c>
      <c r="D47" s="43"/>
      <c r="E47" s="44">
        <f t="shared" ref="E47:T47" si="7">SUM(E35:E46)</f>
        <v>265</v>
      </c>
      <c r="F47" s="44">
        <f t="shared" si="7"/>
        <v>39</v>
      </c>
      <c r="G47" s="44">
        <f t="shared" si="7"/>
        <v>90</v>
      </c>
      <c r="H47" s="44">
        <f t="shared" si="7"/>
        <v>0</v>
      </c>
      <c r="I47" s="44">
        <f t="shared" si="7"/>
        <v>0</v>
      </c>
      <c r="J47" s="44">
        <f t="shared" si="7"/>
        <v>16</v>
      </c>
      <c r="K47" s="44">
        <f t="shared" si="7"/>
        <v>18</v>
      </c>
      <c r="L47" s="44">
        <f t="shared" si="7"/>
        <v>0</v>
      </c>
      <c r="M47" s="44">
        <f t="shared" si="7"/>
        <v>0</v>
      </c>
      <c r="N47" s="44">
        <f t="shared" si="7"/>
        <v>0</v>
      </c>
      <c r="O47" s="44">
        <f t="shared" si="7"/>
        <v>0</v>
      </c>
      <c r="P47" s="44">
        <f t="shared" si="7"/>
        <v>26</v>
      </c>
      <c r="Q47" s="44">
        <f t="shared" si="7"/>
        <v>0</v>
      </c>
      <c r="R47" s="44">
        <f t="shared" si="7"/>
        <v>0</v>
      </c>
      <c r="S47" s="44">
        <f t="shared" si="7"/>
        <v>0</v>
      </c>
      <c r="T47" s="44">
        <f t="shared" si="7"/>
        <v>94</v>
      </c>
      <c r="U47" s="45">
        <f>((T47+Q47+N47-R47)+(O47*2))/E47</f>
        <v>0.35471698113207545</v>
      </c>
      <c r="V47" s="46">
        <v>367</v>
      </c>
      <c r="W47" s="46" t="s">
        <v>76</v>
      </c>
      <c r="X47" s="46" t="s">
        <v>84</v>
      </c>
      <c r="Y47" s="59">
        <v>2511</v>
      </c>
      <c r="Z47" s="47"/>
      <c r="AA47" s="43" t="s">
        <v>219</v>
      </c>
      <c r="AB47" s="68" t="s">
        <v>220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0.43333333333333335</v>
      </c>
      <c r="H48" s="27"/>
      <c r="I48" s="1"/>
      <c r="J48" s="48" t="s">
        <v>42</v>
      </c>
      <c r="K48" s="50">
        <f>J47/K47</f>
        <v>0.88888888888888884</v>
      </c>
      <c r="L48" s="1"/>
      <c r="M48" s="39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1" t="s">
        <v>402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sheetProtection sheet="1" objects="1" scenarios="1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68646-DF03-4D26-8665-304221A55890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441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369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29656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99</v>
      </c>
      <c r="D4" s="7" t="s">
        <v>5</v>
      </c>
      <c r="E4" s="8"/>
      <c r="F4" s="5"/>
      <c r="G4" s="1"/>
      <c r="J4" s="15" t="s">
        <v>296</v>
      </c>
      <c r="K4" s="16" t="s">
        <v>45</v>
      </c>
      <c r="L4" s="17"/>
      <c r="M4" s="18"/>
      <c r="N4" s="19">
        <v>29</v>
      </c>
      <c r="O4" s="19">
        <v>19</v>
      </c>
      <c r="P4" s="19">
        <v>26</v>
      </c>
      <c r="Q4" s="19">
        <v>30</v>
      </c>
      <c r="R4" s="20"/>
      <c r="S4" s="21">
        <f>SUM(N4:R4)</f>
        <v>104</v>
      </c>
      <c r="T4" s="22">
        <v>473</v>
      </c>
    </row>
    <row r="5" spans="1:28" x14ac:dyDescent="0.3">
      <c r="B5" s="1"/>
      <c r="C5" s="6" t="s">
        <v>100</v>
      </c>
      <c r="D5" s="7" t="s">
        <v>6</v>
      </c>
      <c r="E5" s="1"/>
      <c r="F5" s="1"/>
      <c r="G5" s="1"/>
      <c r="J5" s="15" t="s">
        <v>297</v>
      </c>
      <c r="K5" s="16" t="s">
        <v>70</v>
      </c>
      <c r="L5" s="17"/>
      <c r="M5" s="18"/>
      <c r="N5" s="19">
        <v>22</v>
      </c>
      <c r="O5" s="19">
        <v>27</v>
      </c>
      <c r="P5" s="19">
        <v>22</v>
      </c>
      <c r="Q5" s="19">
        <v>17</v>
      </c>
      <c r="R5" s="20"/>
      <c r="S5" s="21">
        <f>SUM(N5:R5)</f>
        <v>88</v>
      </c>
      <c r="T5" s="22">
        <v>473</v>
      </c>
      <c r="U5" s="1"/>
      <c r="V5" s="1"/>
      <c r="W5" s="1"/>
    </row>
    <row r="6" spans="1:28" x14ac:dyDescent="0.3">
      <c r="C6" s="62">
        <v>904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370</v>
      </c>
      <c r="D7" s="7" t="s">
        <v>8</v>
      </c>
      <c r="G7" s="1"/>
      <c r="S7" s="1"/>
      <c r="T7" s="25" t="s">
        <v>9</v>
      </c>
      <c r="U7" s="1"/>
      <c r="V7" s="26">
        <v>473</v>
      </c>
      <c r="W7" s="1"/>
    </row>
    <row r="8" spans="1:28" x14ac:dyDescent="0.3">
      <c r="B8" s="1"/>
      <c r="C8" s="24" t="s">
        <v>365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9.7222222222222224E-2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30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69</v>
      </c>
      <c r="B13" s="1" t="s">
        <v>46</v>
      </c>
      <c r="C13" s="27" t="s">
        <v>82</v>
      </c>
      <c r="D13" s="38">
        <v>52</v>
      </c>
      <c r="E13" s="27">
        <v>22</v>
      </c>
      <c r="F13" s="27">
        <v>5</v>
      </c>
      <c r="G13" s="27">
        <v>10</v>
      </c>
      <c r="H13" s="27"/>
      <c r="I13" s="27"/>
      <c r="J13" s="27">
        <v>2</v>
      </c>
      <c r="K13" s="27">
        <v>3</v>
      </c>
      <c r="L13" s="84"/>
      <c r="M13" s="27">
        <v>6</v>
      </c>
      <c r="N13" s="27">
        <f>SUM(L13:M13)</f>
        <v>6</v>
      </c>
      <c r="O13" s="27">
        <v>1</v>
      </c>
      <c r="P13" s="39">
        <v>1</v>
      </c>
      <c r="Q13" s="84"/>
      <c r="R13" s="84"/>
      <c r="S13" s="84"/>
      <c r="T13" s="27">
        <f>+(F13*2)+J13</f>
        <v>12</v>
      </c>
      <c r="U13" s="40">
        <f>IFERROR(((T13+Q13+N13-R13)+(O13*2))/E13,"")</f>
        <v>0.90909090909090906</v>
      </c>
      <c r="V13" s="22">
        <v>473</v>
      </c>
      <c r="W13" s="22" t="s">
        <v>83</v>
      </c>
      <c r="X13" s="22" t="s">
        <v>84</v>
      </c>
      <c r="Y13" s="58">
        <v>904</v>
      </c>
      <c r="Z13" s="41"/>
      <c r="AA13" s="1" t="s">
        <v>78</v>
      </c>
      <c r="AB13" s="28" t="s">
        <v>298</v>
      </c>
    </row>
    <row r="14" spans="1:28" x14ac:dyDescent="0.3">
      <c r="A14" s="1" t="s">
        <v>69</v>
      </c>
      <c r="B14" s="1" t="s">
        <v>46</v>
      </c>
      <c r="C14" s="27" t="s">
        <v>56</v>
      </c>
      <c r="D14" s="38">
        <v>20</v>
      </c>
      <c r="E14" s="27">
        <v>16</v>
      </c>
      <c r="F14" s="27">
        <v>2</v>
      </c>
      <c r="G14" s="27">
        <v>4</v>
      </c>
      <c r="H14" s="27"/>
      <c r="I14" s="27"/>
      <c r="J14" s="27">
        <v>0</v>
      </c>
      <c r="K14" s="27">
        <v>0</v>
      </c>
      <c r="L14" s="84"/>
      <c r="M14" s="27">
        <v>3</v>
      </c>
      <c r="N14" s="27">
        <f t="shared" ref="N14:N19" si="0">SUM(L14:M14)</f>
        <v>3</v>
      </c>
      <c r="O14" s="39">
        <v>0</v>
      </c>
      <c r="P14" s="39">
        <v>3</v>
      </c>
      <c r="Q14" s="85"/>
      <c r="R14" s="85"/>
      <c r="S14" s="85"/>
      <c r="T14" s="27">
        <f t="shared" ref="T14:T22" si="1">+(F14*2)+J14</f>
        <v>4</v>
      </c>
      <c r="U14" s="40">
        <f t="shared" ref="U14:U23" si="2">IFERROR(((T14+Q14+N14-R14)+(O14*2))/E14,"")</f>
        <v>0.4375</v>
      </c>
      <c r="V14" s="22">
        <v>473</v>
      </c>
      <c r="W14" s="22" t="s">
        <v>83</v>
      </c>
      <c r="X14" s="22" t="s">
        <v>84</v>
      </c>
      <c r="Y14" s="58">
        <v>904</v>
      </c>
      <c r="Z14" s="41"/>
      <c r="AA14" s="1" t="s">
        <v>78</v>
      </c>
      <c r="AB14" s="28" t="s">
        <v>298</v>
      </c>
    </row>
    <row r="15" spans="1:28" x14ac:dyDescent="0.3">
      <c r="A15" s="1" t="s">
        <v>69</v>
      </c>
      <c r="B15" s="1" t="s">
        <v>46</v>
      </c>
      <c r="C15" s="27" t="s">
        <v>47</v>
      </c>
      <c r="D15" s="38">
        <v>7</v>
      </c>
      <c r="E15" s="27">
        <v>34</v>
      </c>
      <c r="F15" s="27">
        <v>3</v>
      </c>
      <c r="G15" s="27">
        <v>6</v>
      </c>
      <c r="H15" s="27"/>
      <c r="I15" s="27"/>
      <c r="J15" s="27">
        <v>2</v>
      </c>
      <c r="K15" s="27">
        <v>4</v>
      </c>
      <c r="L15" s="84"/>
      <c r="M15" s="27">
        <v>1</v>
      </c>
      <c r="N15" s="27">
        <f t="shared" si="0"/>
        <v>1</v>
      </c>
      <c r="O15" s="39">
        <v>3</v>
      </c>
      <c r="P15" s="39">
        <v>3</v>
      </c>
      <c r="Q15" s="85"/>
      <c r="R15" s="85"/>
      <c r="S15" s="85"/>
      <c r="T15" s="27">
        <f t="shared" si="1"/>
        <v>8</v>
      </c>
      <c r="U15" s="40">
        <f t="shared" si="2"/>
        <v>0.44117647058823528</v>
      </c>
      <c r="V15" s="22">
        <v>473</v>
      </c>
      <c r="W15" s="22" t="s">
        <v>83</v>
      </c>
      <c r="X15" s="22" t="s">
        <v>84</v>
      </c>
      <c r="Y15" s="58">
        <v>904</v>
      </c>
      <c r="Z15" s="41"/>
      <c r="AA15" s="1" t="s">
        <v>78</v>
      </c>
      <c r="AB15" s="28" t="s">
        <v>298</v>
      </c>
    </row>
    <row r="16" spans="1:28" x14ac:dyDescent="0.3">
      <c r="A16" s="1" t="s">
        <v>69</v>
      </c>
      <c r="B16" s="1" t="s">
        <v>46</v>
      </c>
      <c r="C16" s="27" t="s">
        <v>80</v>
      </c>
      <c r="D16" s="38">
        <v>22</v>
      </c>
      <c r="E16" s="27">
        <v>8</v>
      </c>
      <c r="F16" s="27">
        <v>1</v>
      </c>
      <c r="G16" s="27">
        <v>3</v>
      </c>
      <c r="H16" s="27"/>
      <c r="I16" s="27"/>
      <c r="J16" s="27">
        <v>1</v>
      </c>
      <c r="K16" s="27">
        <v>3</v>
      </c>
      <c r="L16" s="84"/>
      <c r="M16" s="27">
        <v>1</v>
      </c>
      <c r="N16" s="27">
        <f t="shared" si="0"/>
        <v>1</v>
      </c>
      <c r="O16" s="39">
        <v>1</v>
      </c>
      <c r="P16" s="39">
        <v>1</v>
      </c>
      <c r="Q16" s="85"/>
      <c r="R16" s="85"/>
      <c r="S16" s="85"/>
      <c r="T16" s="27">
        <f t="shared" si="1"/>
        <v>3</v>
      </c>
      <c r="U16" s="40">
        <f t="shared" si="2"/>
        <v>0.75</v>
      </c>
      <c r="V16" s="22">
        <v>473</v>
      </c>
      <c r="W16" s="22" t="s">
        <v>83</v>
      </c>
      <c r="X16" s="22" t="s">
        <v>84</v>
      </c>
      <c r="Y16" s="58">
        <v>904</v>
      </c>
      <c r="Z16" s="41"/>
      <c r="AA16" s="1" t="s">
        <v>78</v>
      </c>
      <c r="AB16" s="28" t="s">
        <v>298</v>
      </c>
    </row>
    <row r="17" spans="1:28" x14ac:dyDescent="0.3">
      <c r="A17" s="1" t="s">
        <v>69</v>
      </c>
      <c r="B17" s="1" t="s">
        <v>46</v>
      </c>
      <c r="C17" s="27" t="s">
        <v>48</v>
      </c>
      <c r="D17" s="38">
        <v>50</v>
      </c>
      <c r="E17" s="27">
        <v>23</v>
      </c>
      <c r="F17" s="27">
        <v>3</v>
      </c>
      <c r="G17" s="27">
        <v>12</v>
      </c>
      <c r="H17" s="27"/>
      <c r="I17" s="27"/>
      <c r="J17" s="27">
        <v>4</v>
      </c>
      <c r="K17" s="27">
        <v>10</v>
      </c>
      <c r="L17" s="84"/>
      <c r="M17" s="27">
        <v>7</v>
      </c>
      <c r="N17" s="27">
        <f t="shared" si="0"/>
        <v>7</v>
      </c>
      <c r="O17" s="39">
        <v>1</v>
      </c>
      <c r="P17" s="39">
        <v>2</v>
      </c>
      <c r="Q17" s="85"/>
      <c r="R17" s="85"/>
      <c r="S17" s="85"/>
      <c r="T17" s="27">
        <f t="shared" si="1"/>
        <v>10</v>
      </c>
      <c r="U17" s="40">
        <f t="shared" si="2"/>
        <v>0.82608695652173914</v>
      </c>
      <c r="V17" s="22">
        <v>473</v>
      </c>
      <c r="W17" s="22" t="s">
        <v>83</v>
      </c>
      <c r="X17" s="22" t="s">
        <v>84</v>
      </c>
      <c r="Y17" s="58">
        <v>904</v>
      </c>
      <c r="Z17" s="41"/>
      <c r="AA17" s="1" t="s">
        <v>78</v>
      </c>
      <c r="AB17" s="28" t="s">
        <v>298</v>
      </c>
    </row>
    <row r="18" spans="1:28" x14ac:dyDescent="0.3">
      <c r="A18" s="1" t="s">
        <v>69</v>
      </c>
      <c r="B18" s="1" t="s">
        <v>46</v>
      </c>
      <c r="C18" s="27" t="s">
        <v>49</v>
      </c>
      <c r="D18" s="38">
        <v>1</v>
      </c>
      <c r="E18" s="27">
        <v>43</v>
      </c>
      <c r="F18" s="27">
        <v>4</v>
      </c>
      <c r="G18" s="27">
        <v>8</v>
      </c>
      <c r="H18" s="27"/>
      <c r="I18" s="27"/>
      <c r="J18" s="27">
        <v>2</v>
      </c>
      <c r="K18" s="27">
        <v>4</v>
      </c>
      <c r="L18" s="84"/>
      <c r="M18" s="27">
        <v>5</v>
      </c>
      <c r="N18" s="27">
        <f t="shared" si="0"/>
        <v>5</v>
      </c>
      <c r="O18" s="39">
        <v>7</v>
      </c>
      <c r="P18" s="39">
        <v>4</v>
      </c>
      <c r="Q18" s="39">
        <v>4</v>
      </c>
      <c r="R18" s="85"/>
      <c r="S18" s="85"/>
      <c r="T18" s="27">
        <f t="shared" si="1"/>
        <v>10</v>
      </c>
      <c r="U18" s="40">
        <f t="shared" si="2"/>
        <v>0.76744186046511631</v>
      </c>
      <c r="V18" s="22">
        <v>473</v>
      </c>
      <c r="W18" s="22" t="s">
        <v>83</v>
      </c>
      <c r="X18" s="22" t="s">
        <v>84</v>
      </c>
      <c r="Y18" s="58">
        <v>904</v>
      </c>
      <c r="Z18" s="41"/>
      <c r="AA18" s="1" t="s">
        <v>78</v>
      </c>
      <c r="AB18" s="28" t="s">
        <v>298</v>
      </c>
    </row>
    <row r="19" spans="1:28" x14ac:dyDescent="0.3">
      <c r="A19" s="1" t="s">
        <v>69</v>
      </c>
      <c r="B19" s="1" t="s">
        <v>46</v>
      </c>
      <c r="C19" s="27" t="s">
        <v>123</v>
      </c>
      <c r="D19" s="38">
        <v>55</v>
      </c>
      <c r="E19" s="27">
        <v>10</v>
      </c>
      <c r="F19" s="27">
        <v>1</v>
      </c>
      <c r="G19" s="27">
        <v>4</v>
      </c>
      <c r="H19" s="27"/>
      <c r="I19" s="27"/>
      <c r="J19" s="27">
        <v>2</v>
      </c>
      <c r="K19" s="27">
        <v>2</v>
      </c>
      <c r="L19" s="84"/>
      <c r="M19" s="27">
        <v>0</v>
      </c>
      <c r="N19" s="27">
        <f t="shared" si="0"/>
        <v>0</v>
      </c>
      <c r="O19" s="39">
        <v>1</v>
      </c>
      <c r="P19" s="39">
        <v>0</v>
      </c>
      <c r="Q19" s="85"/>
      <c r="R19" s="85"/>
      <c r="S19" s="85"/>
      <c r="T19" s="27">
        <f t="shared" si="1"/>
        <v>4</v>
      </c>
      <c r="U19" s="40">
        <f t="shared" si="2"/>
        <v>0.6</v>
      </c>
      <c r="V19" s="22">
        <v>473</v>
      </c>
      <c r="W19" s="22" t="s">
        <v>83</v>
      </c>
      <c r="X19" s="22" t="s">
        <v>84</v>
      </c>
      <c r="Y19" s="58">
        <v>904</v>
      </c>
      <c r="Z19" s="41"/>
      <c r="AA19" s="1" t="s">
        <v>78</v>
      </c>
      <c r="AB19" s="28" t="s">
        <v>298</v>
      </c>
    </row>
    <row r="20" spans="1:28" x14ac:dyDescent="0.3">
      <c r="A20" s="1" t="s">
        <v>69</v>
      </c>
      <c r="B20" s="1" t="s">
        <v>46</v>
      </c>
      <c r="C20" s="27" t="s">
        <v>50</v>
      </c>
      <c r="D20" s="38">
        <v>12</v>
      </c>
      <c r="E20" s="27">
        <v>42</v>
      </c>
      <c r="F20" s="27">
        <v>10</v>
      </c>
      <c r="G20" s="27">
        <v>21</v>
      </c>
      <c r="H20" s="27"/>
      <c r="I20" s="27"/>
      <c r="J20" s="27">
        <v>4</v>
      </c>
      <c r="K20" s="27">
        <v>6</v>
      </c>
      <c r="L20" s="84"/>
      <c r="M20" s="27">
        <v>5</v>
      </c>
      <c r="N20" s="27">
        <f>SUM(L20:M20)</f>
        <v>5</v>
      </c>
      <c r="O20" s="39">
        <v>8</v>
      </c>
      <c r="P20" s="39">
        <v>0</v>
      </c>
      <c r="Q20" s="85"/>
      <c r="R20" s="85"/>
      <c r="S20" s="85"/>
      <c r="T20" s="27">
        <f t="shared" si="1"/>
        <v>24</v>
      </c>
      <c r="U20" s="40">
        <f t="shared" si="2"/>
        <v>1.0714285714285714</v>
      </c>
      <c r="V20" s="22">
        <v>473</v>
      </c>
      <c r="W20" s="22" t="s">
        <v>83</v>
      </c>
      <c r="X20" s="22" t="s">
        <v>84</v>
      </c>
      <c r="Y20" s="58">
        <v>904</v>
      </c>
      <c r="Z20" s="41"/>
      <c r="AA20" s="1" t="s">
        <v>78</v>
      </c>
      <c r="AB20" s="28" t="s">
        <v>298</v>
      </c>
    </row>
    <row r="21" spans="1:28" x14ac:dyDescent="0.3">
      <c r="A21" s="1" t="s">
        <v>69</v>
      </c>
      <c r="B21" s="1" t="s">
        <v>46</v>
      </c>
      <c r="C21" s="27" t="s">
        <v>371</v>
      </c>
      <c r="D21" s="38">
        <v>11</v>
      </c>
      <c r="E21" s="27">
        <v>1</v>
      </c>
      <c r="F21" s="27">
        <v>0</v>
      </c>
      <c r="G21" s="27">
        <v>0</v>
      </c>
      <c r="H21" s="27"/>
      <c r="I21" s="27"/>
      <c r="J21" s="27">
        <v>0</v>
      </c>
      <c r="K21" s="27">
        <v>0</v>
      </c>
      <c r="L21" s="84"/>
      <c r="M21" s="27">
        <v>0</v>
      </c>
      <c r="N21" s="27">
        <f>SUM(L21:M21)</f>
        <v>0</v>
      </c>
      <c r="O21" s="39">
        <v>0</v>
      </c>
      <c r="P21" s="39">
        <v>0</v>
      </c>
      <c r="Q21" s="85"/>
      <c r="R21" s="85"/>
      <c r="S21" s="85"/>
      <c r="T21" s="27">
        <f t="shared" si="1"/>
        <v>0</v>
      </c>
      <c r="U21" s="40">
        <f t="shared" si="2"/>
        <v>0</v>
      </c>
      <c r="V21" s="22">
        <v>473</v>
      </c>
      <c r="W21" s="22" t="s">
        <v>83</v>
      </c>
      <c r="X21" s="22" t="s">
        <v>84</v>
      </c>
      <c r="Y21" s="58">
        <v>904</v>
      </c>
      <c r="Z21" s="41"/>
      <c r="AA21" s="1" t="s">
        <v>78</v>
      </c>
      <c r="AB21" s="28" t="s">
        <v>298</v>
      </c>
    </row>
    <row r="22" spans="1:28" x14ac:dyDescent="0.3">
      <c r="A22" s="1" t="s">
        <v>69</v>
      </c>
      <c r="B22" s="1" t="s">
        <v>46</v>
      </c>
      <c r="C22" s="27" t="s">
        <v>51</v>
      </c>
      <c r="D22" s="38">
        <v>44</v>
      </c>
      <c r="E22" s="27">
        <v>41</v>
      </c>
      <c r="F22" s="27">
        <v>14</v>
      </c>
      <c r="G22" s="27">
        <v>19</v>
      </c>
      <c r="H22" s="27"/>
      <c r="I22" s="27"/>
      <c r="J22" s="27">
        <v>1</v>
      </c>
      <c r="K22" s="27">
        <v>2</v>
      </c>
      <c r="L22" s="84"/>
      <c r="M22" s="27">
        <v>8</v>
      </c>
      <c r="N22" s="27">
        <f>SUM(L22:M22)</f>
        <v>8</v>
      </c>
      <c r="O22" s="39">
        <v>3</v>
      </c>
      <c r="P22" s="39">
        <v>2</v>
      </c>
      <c r="Q22" s="39">
        <v>5</v>
      </c>
      <c r="R22" s="85"/>
      <c r="S22" s="85"/>
      <c r="T22" s="27">
        <f t="shared" si="1"/>
        <v>29</v>
      </c>
      <c r="U22" s="40">
        <f t="shared" si="2"/>
        <v>1.1707317073170731</v>
      </c>
      <c r="V22" s="22">
        <v>473</v>
      </c>
      <c r="W22" s="22" t="s">
        <v>83</v>
      </c>
      <c r="X22" s="22" t="s">
        <v>84</v>
      </c>
      <c r="Y22" s="58">
        <v>904</v>
      </c>
      <c r="Z22" s="41"/>
      <c r="AA22" s="1" t="s">
        <v>78</v>
      </c>
      <c r="AB22" s="28" t="s">
        <v>298</v>
      </c>
    </row>
    <row r="23" spans="1:28" x14ac:dyDescent="0.3">
      <c r="A23" s="1" t="s">
        <v>69</v>
      </c>
      <c r="B23" s="1" t="s">
        <v>46</v>
      </c>
      <c r="C23" s="27" t="s">
        <v>52</v>
      </c>
      <c r="D23" s="38">
        <v>10</v>
      </c>
      <c r="E23" s="27" t="s">
        <v>441</v>
      </c>
      <c r="F23" s="27"/>
      <c r="G23" s="27"/>
      <c r="H23" s="27"/>
      <c r="I23" s="27"/>
      <c r="J23" s="27"/>
      <c r="K23" s="27"/>
      <c r="L23" s="84"/>
      <c r="M23" s="27"/>
      <c r="N23" s="27"/>
      <c r="O23" s="39"/>
      <c r="P23" s="39"/>
      <c r="Q23" s="85"/>
      <c r="R23" s="85"/>
      <c r="S23" s="85"/>
      <c r="T23" s="27"/>
      <c r="U23" s="40" t="str">
        <f t="shared" si="2"/>
        <v/>
      </c>
      <c r="V23" s="22">
        <v>473</v>
      </c>
      <c r="W23" s="22" t="s">
        <v>83</v>
      </c>
      <c r="X23" s="22" t="s">
        <v>84</v>
      </c>
      <c r="Y23" s="58">
        <v>904</v>
      </c>
      <c r="Z23" s="41"/>
      <c r="AA23" s="1" t="s">
        <v>78</v>
      </c>
      <c r="AB23" s="28" t="s">
        <v>298</v>
      </c>
    </row>
    <row r="24" spans="1:28" x14ac:dyDescent="0.3">
      <c r="A24" s="1" t="s">
        <v>69</v>
      </c>
      <c r="B24" s="1" t="s">
        <v>46</v>
      </c>
      <c r="C24" s="55" t="s">
        <v>39</v>
      </c>
      <c r="D24" s="1"/>
      <c r="E24" s="42"/>
      <c r="F24" s="42"/>
      <c r="G24" s="42"/>
      <c r="H24" s="42"/>
      <c r="I24" s="42"/>
      <c r="J24" s="42"/>
      <c r="K24" s="42"/>
      <c r="L24" s="42"/>
      <c r="M24" s="42"/>
      <c r="N24" s="27"/>
      <c r="O24" s="42"/>
      <c r="P24" s="42"/>
      <c r="Q24" s="55">
        <v>4</v>
      </c>
      <c r="R24" s="55">
        <v>19</v>
      </c>
      <c r="S24" s="42"/>
      <c r="T24" s="27"/>
      <c r="U24" s="40" t="str">
        <f t="shared" ref="U24" si="3">_xlfn.IFNA("",((T24+Q24+N24-R24)+(O24*2))/E24)</f>
        <v/>
      </c>
      <c r="V24" s="22">
        <v>473</v>
      </c>
      <c r="W24" s="22" t="s">
        <v>83</v>
      </c>
      <c r="X24" s="22" t="s">
        <v>84</v>
      </c>
      <c r="Y24" s="58">
        <v>904</v>
      </c>
      <c r="Z24" s="41"/>
      <c r="AA24" s="1" t="s">
        <v>78</v>
      </c>
      <c r="AB24" s="28" t="s">
        <v>298</v>
      </c>
    </row>
    <row r="25" spans="1:28" x14ac:dyDescent="0.3">
      <c r="A25" s="43" t="s">
        <v>69</v>
      </c>
      <c r="B25" s="43" t="s">
        <v>46</v>
      </c>
      <c r="C25" s="44" t="s">
        <v>40</v>
      </c>
      <c r="D25" s="43"/>
      <c r="E25" s="44">
        <f t="shared" ref="E25:T25" si="4">SUM(E13:E24)</f>
        <v>240</v>
      </c>
      <c r="F25" s="44">
        <f t="shared" si="4"/>
        <v>43</v>
      </c>
      <c r="G25" s="44">
        <f t="shared" si="4"/>
        <v>87</v>
      </c>
      <c r="H25" s="44">
        <f t="shared" si="4"/>
        <v>0</v>
      </c>
      <c r="I25" s="44">
        <f t="shared" si="4"/>
        <v>0</v>
      </c>
      <c r="J25" s="44">
        <f t="shared" si="4"/>
        <v>18</v>
      </c>
      <c r="K25" s="44">
        <f t="shared" si="4"/>
        <v>34</v>
      </c>
      <c r="L25" s="44">
        <f t="shared" si="4"/>
        <v>0</v>
      </c>
      <c r="M25" s="44">
        <f t="shared" si="4"/>
        <v>36</v>
      </c>
      <c r="N25" s="44">
        <f t="shared" si="4"/>
        <v>36</v>
      </c>
      <c r="O25" s="44">
        <f t="shared" si="4"/>
        <v>25</v>
      </c>
      <c r="P25" s="44">
        <f t="shared" si="4"/>
        <v>16</v>
      </c>
      <c r="Q25" s="44">
        <f t="shared" si="4"/>
        <v>13</v>
      </c>
      <c r="R25" s="44">
        <f t="shared" si="4"/>
        <v>19</v>
      </c>
      <c r="S25" s="44">
        <f t="shared" si="4"/>
        <v>0</v>
      </c>
      <c r="T25" s="44">
        <f t="shared" si="4"/>
        <v>104</v>
      </c>
      <c r="U25" s="45">
        <f>((T25+Q25+N25-R25)+(O25*2))/E25</f>
        <v>0.76666666666666672</v>
      </c>
      <c r="V25" s="46">
        <v>473</v>
      </c>
      <c r="W25" s="46" t="s">
        <v>83</v>
      </c>
      <c r="X25" s="46" t="s">
        <v>84</v>
      </c>
      <c r="Y25" s="59">
        <v>904</v>
      </c>
      <c r="Z25" s="47"/>
      <c r="AA25" s="43" t="s">
        <v>78</v>
      </c>
      <c r="AB25" s="68" t="s">
        <v>298</v>
      </c>
    </row>
    <row r="26" spans="1:28" x14ac:dyDescent="0.3">
      <c r="A26" s="1"/>
      <c r="B26" s="1"/>
      <c r="C26" s="1"/>
      <c r="D26" s="1"/>
      <c r="F26" s="48" t="s">
        <v>41</v>
      </c>
      <c r="G26" s="49">
        <f>F25/G25</f>
        <v>0.4942528735632184</v>
      </c>
      <c r="H26" s="27"/>
      <c r="I26" s="1"/>
      <c r="J26" s="48" t="s">
        <v>42</v>
      </c>
      <c r="K26" s="50">
        <f>J25/K25</f>
        <v>0.52941176470588236</v>
      </c>
      <c r="L26" s="1"/>
      <c r="M26" s="39" t="s">
        <v>43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70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28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69</v>
      </c>
      <c r="C35" s="27" t="s">
        <v>177</v>
      </c>
      <c r="D35" s="38">
        <v>44</v>
      </c>
      <c r="E35" s="27">
        <v>37</v>
      </c>
      <c r="F35" s="27">
        <v>8</v>
      </c>
      <c r="G35" s="27">
        <v>15</v>
      </c>
      <c r="H35" s="27"/>
      <c r="I35" s="27"/>
      <c r="J35" s="27">
        <v>2</v>
      </c>
      <c r="K35" s="27">
        <v>3</v>
      </c>
      <c r="L35" s="84"/>
      <c r="M35" s="27">
        <v>2</v>
      </c>
      <c r="N35" s="27">
        <f>SUM(L35:M35)</f>
        <v>2</v>
      </c>
      <c r="O35" s="27">
        <v>2</v>
      </c>
      <c r="P35" s="39">
        <v>4</v>
      </c>
      <c r="Q35" s="27">
        <v>2</v>
      </c>
      <c r="R35" s="84"/>
      <c r="S35" s="84"/>
      <c r="T35" s="27">
        <f>(H35*3)+((F35-H35)*2)+J35</f>
        <v>18</v>
      </c>
      <c r="U35" s="40">
        <f>IFERROR(((T35+Q35+N35-R35)+(O35*2))/E35,"")</f>
        <v>0.70270270270270274</v>
      </c>
      <c r="V35" s="22">
        <v>473</v>
      </c>
      <c r="W35" s="22" t="s">
        <v>76</v>
      </c>
      <c r="X35" s="22" t="s">
        <v>77</v>
      </c>
      <c r="Y35" s="58">
        <v>904</v>
      </c>
      <c r="Z35" s="41"/>
      <c r="AA35" s="1" t="s">
        <v>175</v>
      </c>
      <c r="AB35" s="28" t="s">
        <v>299</v>
      </c>
    </row>
    <row r="36" spans="1:28" x14ac:dyDescent="0.3">
      <c r="A36" s="1" t="s">
        <v>46</v>
      </c>
      <c r="B36" s="1" t="s">
        <v>69</v>
      </c>
      <c r="C36" s="27" t="s">
        <v>325</v>
      </c>
      <c r="D36" s="38">
        <v>51</v>
      </c>
      <c r="E36" s="27" t="s">
        <v>356</v>
      </c>
      <c r="F36" s="27"/>
      <c r="G36" s="27"/>
      <c r="H36" s="27"/>
      <c r="I36" s="27"/>
      <c r="J36" s="27"/>
      <c r="K36" s="27"/>
      <c r="L36" s="84"/>
      <c r="M36" s="27"/>
      <c r="N36" s="27"/>
      <c r="O36" s="39"/>
      <c r="P36" s="39"/>
      <c r="Q36" s="85"/>
      <c r="R36" s="85"/>
      <c r="S36" s="85"/>
      <c r="T36" s="39"/>
      <c r="U36" s="40" t="str">
        <f t="shared" ref="U36:U45" si="5">IFERROR(((T36+Q36+N36-R36)+(O36*2))/E36,"")</f>
        <v/>
      </c>
      <c r="V36" s="22">
        <v>473</v>
      </c>
      <c r="W36" s="22" t="s">
        <v>76</v>
      </c>
      <c r="X36" s="22" t="s">
        <v>77</v>
      </c>
      <c r="Y36" s="58">
        <v>904</v>
      </c>
      <c r="Z36" s="41"/>
      <c r="AA36" s="1" t="s">
        <v>175</v>
      </c>
      <c r="AB36" s="28" t="s">
        <v>299</v>
      </c>
    </row>
    <row r="37" spans="1:28" x14ac:dyDescent="0.3">
      <c r="A37" s="1" t="s">
        <v>46</v>
      </c>
      <c r="B37" s="1" t="s">
        <v>69</v>
      </c>
      <c r="C37" s="27" t="s">
        <v>178</v>
      </c>
      <c r="D37" s="38">
        <v>50</v>
      </c>
      <c r="E37" s="27">
        <v>28</v>
      </c>
      <c r="F37" s="27">
        <v>1</v>
      </c>
      <c r="G37" s="27">
        <v>7</v>
      </c>
      <c r="H37" s="27"/>
      <c r="I37" s="27"/>
      <c r="J37" s="27">
        <v>5</v>
      </c>
      <c r="K37" s="27">
        <v>6</v>
      </c>
      <c r="L37" s="84"/>
      <c r="M37" s="27">
        <v>8</v>
      </c>
      <c r="N37" s="27">
        <f t="shared" ref="N37:N42" si="6">SUM(L37:M37)</f>
        <v>8</v>
      </c>
      <c r="O37" s="39">
        <v>1</v>
      </c>
      <c r="P37" s="39">
        <v>3</v>
      </c>
      <c r="Q37" s="39">
        <v>4</v>
      </c>
      <c r="R37" s="85"/>
      <c r="S37" s="85"/>
      <c r="T37" s="39">
        <f t="shared" ref="T37:T42" si="7">(H37*3)+((F37-H37)*2)+J37</f>
        <v>7</v>
      </c>
      <c r="U37" s="40">
        <f t="shared" si="5"/>
        <v>0.75</v>
      </c>
      <c r="V37" s="22">
        <v>473</v>
      </c>
      <c r="W37" s="22" t="s">
        <v>76</v>
      </c>
      <c r="X37" s="22" t="s">
        <v>77</v>
      </c>
      <c r="Y37" s="58">
        <v>904</v>
      </c>
      <c r="Z37" s="41"/>
      <c r="AA37" s="1" t="s">
        <v>175</v>
      </c>
      <c r="AB37" s="28" t="s">
        <v>299</v>
      </c>
    </row>
    <row r="38" spans="1:28" x14ac:dyDescent="0.3">
      <c r="A38" s="1" t="s">
        <v>46</v>
      </c>
      <c r="B38" s="1" t="s">
        <v>69</v>
      </c>
      <c r="C38" s="27" t="s">
        <v>184</v>
      </c>
      <c r="D38" s="38">
        <v>32</v>
      </c>
      <c r="E38" s="27" t="s">
        <v>356</v>
      </c>
      <c r="F38" s="27"/>
      <c r="G38" s="27"/>
      <c r="H38" s="27"/>
      <c r="I38" s="27"/>
      <c r="J38" s="27"/>
      <c r="K38" s="27"/>
      <c r="L38" s="84"/>
      <c r="M38" s="27"/>
      <c r="N38" s="27"/>
      <c r="O38" s="39"/>
      <c r="P38" s="39"/>
      <c r="Q38" s="39"/>
      <c r="R38" s="85"/>
      <c r="S38" s="85"/>
      <c r="T38" s="39"/>
      <c r="U38" s="40"/>
      <c r="V38" s="22">
        <v>473</v>
      </c>
      <c r="W38" s="22" t="s">
        <v>76</v>
      </c>
      <c r="X38" s="22" t="s">
        <v>77</v>
      </c>
      <c r="Y38" s="58">
        <v>904</v>
      </c>
      <c r="Z38" s="41"/>
      <c r="AA38" s="1" t="s">
        <v>175</v>
      </c>
      <c r="AB38" s="28" t="s">
        <v>299</v>
      </c>
    </row>
    <row r="39" spans="1:28" x14ac:dyDescent="0.3">
      <c r="A39" s="1" t="s">
        <v>46</v>
      </c>
      <c r="B39" s="1" t="s">
        <v>69</v>
      </c>
      <c r="C39" s="27" t="s">
        <v>179</v>
      </c>
      <c r="D39" s="38">
        <v>43</v>
      </c>
      <c r="E39" s="27">
        <v>33</v>
      </c>
      <c r="F39" s="27">
        <v>2</v>
      </c>
      <c r="G39" s="27">
        <v>6</v>
      </c>
      <c r="H39" s="27"/>
      <c r="I39" s="27"/>
      <c r="J39" s="27">
        <v>4</v>
      </c>
      <c r="K39" s="27">
        <v>4</v>
      </c>
      <c r="L39" s="84"/>
      <c r="M39" s="27">
        <v>8</v>
      </c>
      <c r="N39" s="27">
        <f t="shared" si="6"/>
        <v>8</v>
      </c>
      <c r="O39" s="39">
        <v>5</v>
      </c>
      <c r="P39" s="39">
        <v>3</v>
      </c>
      <c r="Q39" s="85"/>
      <c r="R39" s="85"/>
      <c r="S39" s="85"/>
      <c r="T39" s="39">
        <f t="shared" si="7"/>
        <v>8</v>
      </c>
      <c r="U39" s="40">
        <f t="shared" si="5"/>
        <v>0.78787878787878785</v>
      </c>
      <c r="V39" s="22">
        <v>473</v>
      </c>
      <c r="W39" s="22" t="s">
        <v>76</v>
      </c>
      <c r="X39" s="22" t="s">
        <v>77</v>
      </c>
      <c r="Y39" s="58">
        <v>904</v>
      </c>
      <c r="Z39" s="41"/>
      <c r="AA39" s="1" t="s">
        <v>175</v>
      </c>
      <c r="AB39" s="28" t="s">
        <v>299</v>
      </c>
    </row>
    <row r="40" spans="1:28" x14ac:dyDescent="0.3">
      <c r="A40" s="1" t="s">
        <v>46</v>
      </c>
      <c r="B40" s="1" t="s">
        <v>69</v>
      </c>
      <c r="C40" s="27" t="s">
        <v>180</v>
      </c>
      <c r="D40" s="38">
        <v>10</v>
      </c>
      <c r="E40" s="27">
        <v>40</v>
      </c>
      <c r="F40" s="27">
        <v>14</v>
      </c>
      <c r="G40" s="27">
        <v>23</v>
      </c>
      <c r="H40" s="27"/>
      <c r="I40" s="27"/>
      <c r="J40" s="27">
        <v>3</v>
      </c>
      <c r="K40" s="27">
        <v>4</v>
      </c>
      <c r="L40" s="84"/>
      <c r="M40" s="27">
        <v>2</v>
      </c>
      <c r="N40" s="27">
        <f t="shared" si="6"/>
        <v>2</v>
      </c>
      <c r="O40" s="39">
        <v>3</v>
      </c>
      <c r="P40" s="39">
        <v>3</v>
      </c>
      <c r="Q40" s="85"/>
      <c r="R40" s="85"/>
      <c r="S40" s="85"/>
      <c r="T40" s="39">
        <f t="shared" si="7"/>
        <v>31</v>
      </c>
      <c r="U40" s="40">
        <f t="shared" si="5"/>
        <v>0.97499999999999998</v>
      </c>
      <c r="V40" s="22">
        <v>473</v>
      </c>
      <c r="W40" s="22" t="s">
        <v>76</v>
      </c>
      <c r="X40" s="22" t="s">
        <v>77</v>
      </c>
      <c r="Y40" s="58">
        <v>904</v>
      </c>
      <c r="Z40" s="41"/>
      <c r="AA40" s="1" t="s">
        <v>175</v>
      </c>
      <c r="AB40" s="28" t="s">
        <v>299</v>
      </c>
    </row>
    <row r="41" spans="1:28" x14ac:dyDescent="0.3">
      <c r="A41" s="1" t="s">
        <v>46</v>
      </c>
      <c r="B41" s="1" t="s">
        <v>69</v>
      </c>
      <c r="C41" s="27" t="s">
        <v>181</v>
      </c>
      <c r="D41" s="38">
        <v>33</v>
      </c>
      <c r="E41" s="27">
        <v>27</v>
      </c>
      <c r="F41" s="27">
        <v>6</v>
      </c>
      <c r="G41" s="27">
        <v>11</v>
      </c>
      <c r="H41" s="27"/>
      <c r="I41" s="27"/>
      <c r="J41" s="27">
        <v>0</v>
      </c>
      <c r="K41" s="27">
        <v>0</v>
      </c>
      <c r="L41" s="84"/>
      <c r="M41" s="27">
        <v>4</v>
      </c>
      <c r="N41" s="27">
        <f t="shared" si="6"/>
        <v>4</v>
      </c>
      <c r="O41" s="39">
        <v>2</v>
      </c>
      <c r="P41" s="39">
        <v>1</v>
      </c>
      <c r="Q41" s="85"/>
      <c r="R41" s="85"/>
      <c r="S41" s="85"/>
      <c r="T41" s="39">
        <f t="shared" si="7"/>
        <v>12</v>
      </c>
      <c r="U41" s="40">
        <f t="shared" si="5"/>
        <v>0.7407407407407407</v>
      </c>
      <c r="V41" s="22">
        <v>473</v>
      </c>
      <c r="W41" s="22" t="s">
        <v>76</v>
      </c>
      <c r="X41" s="22" t="s">
        <v>77</v>
      </c>
      <c r="Y41" s="58">
        <v>904</v>
      </c>
      <c r="Z41" s="41"/>
      <c r="AA41" s="1" t="s">
        <v>175</v>
      </c>
      <c r="AB41" s="28" t="s">
        <v>299</v>
      </c>
    </row>
    <row r="42" spans="1:28" x14ac:dyDescent="0.3">
      <c r="A42" s="1" t="s">
        <v>46</v>
      </c>
      <c r="B42" s="1" t="s">
        <v>69</v>
      </c>
      <c r="C42" s="27" t="s">
        <v>326</v>
      </c>
      <c r="D42" s="38">
        <v>40</v>
      </c>
      <c r="E42" s="27">
        <v>10</v>
      </c>
      <c r="F42" s="27">
        <v>1</v>
      </c>
      <c r="G42" s="27">
        <v>3</v>
      </c>
      <c r="H42" s="27"/>
      <c r="I42" s="27"/>
      <c r="J42" s="27">
        <v>0</v>
      </c>
      <c r="K42" s="27">
        <v>0</v>
      </c>
      <c r="L42" s="84"/>
      <c r="M42" s="27">
        <v>2</v>
      </c>
      <c r="N42" s="27">
        <f t="shared" si="6"/>
        <v>2</v>
      </c>
      <c r="O42" s="39">
        <v>1</v>
      </c>
      <c r="P42" s="39">
        <v>1</v>
      </c>
      <c r="Q42" s="85"/>
      <c r="R42" s="85"/>
      <c r="S42" s="85"/>
      <c r="T42" s="39">
        <f t="shared" si="7"/>
        <v>2</v>
      </c>
      <c r="U42" s="40">
        <f t="shared" si="5"/>
        <v>0.6</v>
      </c>
      <c r="V42" s="22">
        <v>473</v>
      </c>
      <c r="W42" s="22" t="s">
        <v>76</v>
      </c>
      <c r="X42" s="22" t="s">
        <v>77</v>
      </c>
      <c r="Y42" s="58">
        <v>904</v>
      </c>
      <c r="Z42" s="41"/>
      <c r="AA42" s="1" t="s">
        <v>175</v>
      </c>
      <c r="AB42" s="28" t="s">
        <v>299</v>
      </c>
    </row>
    <row r="43" spans="1:28" x14ac:dyDescent="0.3">
      <c r="A43" s="1" t="s">
        <v>46</v>
      </c>
      <c r="B43" s="1" t="s">
        <v>69</v>
      </c>
      <c r="C43" s="27" t="s">
        <v>327</v>
      </c>
      <c r="D43" s="38">
        <v>11</v>
      </c>
      <c r="E43" s="27">
        <v>15</v>
      </c>
      <c r="F43" s="27">
        <v>0</v>
      </c>
      <c r="G43" s="27">
        <v>3</v>
      </c>
      <c r="H43" s="27"/>
      <c r="I43" s="27"/>
      <c r="J43" s="27">
        <v>2</v>
      </c>
      <c r="K43" s="27">
        <v>2</v>
      </c>
      <c r="L43" s="84"/>
      <c r="M43" s="27">
        <v>7</v>
      </c>
      <c r="N43" s="27">
        <f>SUM(L43:M43)</f>
        <v>7</v>
      </c>
      <c r="O43" s="39">
        <v>0</v>
      </c>
      <c r="P43" s="39">
        <v>3</v>
      </c>
      <c r="Q43" s="85"/>
      <c r="R43" s="85"/>
      <c r="S43" s="85"/>
      <c r="T43" s="39">
        <f>(H43*3)+((F43-H43)*2)+J43</f>
        <v>2</v>
      </c>
      <c r="U43" s="40">
        <f t="shared" si="5"/>
        <v>0.6</v>
      </c>
      <c r="V43" s="22">
        <v>473</v>
      </c>
      <c r="W43" s="22" t="s">
        <v>76</v>
      </c>
      <c r="X43" s="22" t="s">
        <v>77</v>
      </c>
      <c r="Y43" s="58">
        <v>904</v>
      </c>
      <c r="Z43" s="41"/>
      <c r="AA43" s="1" t="s">
        <v>175</v>
      </c>
      <c r="AB43" s="28" t="s">
        <v>299</v>
      </c>
    </row>
    <row r="44" spans="1:28" x14ac:dyDescent="0.3">
      <c r="A44" s="1" t="s">
        <v>46</v>
      </c>
      <c r="B44" s="1" t="s">
        <v>69</v>
      </c>
      <c r="C44" s="27" t="s">
        <v>182</v>
      </c>
      <c r="D44" s="38">
        <v>24</v>
      </c>
      <c r="E44" s="27">
        <v>20</v>
      </c>
      <c r="F44" s="27">
        <v>1</v>
      </c>
      <c r="G44" s="27">
        <v>5</v>
      </c>
      <c r="H44" s="27"/>
      <c r="I44" s="27"/>
      <c r="J44" s="27">
        <v>2</v>
      </c>
      <c r="K44" s="27">
        <v>2</v>
      </c>
      <c r="L44" s="84"/>
      <c r="M44" s="27">
        <v>5</v>
      </c>
      <c r="N44" s="27">
        <f>SUM(L44:M44)</f>
        <v>5</v>
      </c>
      <c r="O44" s="39">
        <v>0</v>
      </c>
      <c r="P44" s="39">
        <v>5</v>
      </c>
      <c r="Q44" s="85"/>
      <c r="R44" s="85"/>
      <c r="S44" s="85"/>
      <c r="T44" s="39">
        <f>(H44*3)+((F44-H44)*2)+J44</f>
        <v>4</v>
      </c>
      <c r="U44" s="40">
        <f t="shared" si="5"/>
        <v>0.45</v>
      </c>
      <c r="V44" s="22">
        <v>473</v>
      </c>
      <c r="W44" s="22" t="s">
        <v>76</v>
      </c>
      <c r="X44" s="22" t="s">
        <v>77</v>
      </c>
      <c r="Y44" s="58">
        <v>904</v>
      </c>
      <c r="Z44" s="41"/>
      <c r="AA44" s="1" t="s">
        <v>175</v>
      </c>
      <c r="AB44" s="28" t="s">
        <v>299</v>
      </c>
    </row>
    <row r="45" spans="1:28" x14ac:dyDescent="0.3">
      <c r="A45" s="1" t="s">
        <v>46</v>
      </c>
      <c r="B45" s="1" t="s">
        <v>69</v>
      </c>
      <c r="C45" s="27" t="s">
        <v>183</v>
      </c>
      <c r="D45" s="38">
        <v>1</v>
      </c>
      <c r="E45" s="27">
        <v>30</v>
      </c>
      <c r="F45" s="27">
        <v>2</v>
      </c>
      <c r="G45" s="27">
        <v>8</v>
      </c>
      <c r="H45" s="27"/>
      <c r="I45" s="27"/>
      <c r="J45" s="27">
        <v>0</v>
      </c>
      <c r="K45" s="27">
        <v>0</v>
      </c>
      <c r="L45" s="84"/>
      <c r="M45" s="27">
        <v>4</v>
      </c>
      <c r="N45" s="27">
        <f>SUM(L45:M45)</f>
        <v>4</v>
      </c>
      <c r="O45" s="39">
        <v>4</v>
      </c>
      <c r="P45" s="39">
        <v>4</v>
      </c>
      <c r="Q45" s="39">
        <v>3</v>
      </c>
      <c r="R45" s="85"/>
      <c r="S45" s="85"/>
      <c r="T45" s="39">
        <f>(H45*3)+((F45-H45)*2)+J45</f>
        <v>4</v>
      </c>
      <c r="U45" s="40">
        <f t="shared" si="5"/>
        <v>0.6333333333333333</v>
      </c>
      <c r="V45" s="22">
        <v>473</v>
      </c>
      <c r="W45" s="22" t="s">
        <v>76</v>
      </c>
      <c r="X45" s="22" t="s">
        <v>77</v>
      </c>
      <c r="Y45" s="58">
        <v>904</v>
      </c>
      <c r="Z45" s="41"/>
      <c r="AA45" s="1" t="s">
        <v>175</v>
      </c>
      <c r="AB45" s="28" t="s">
        <v>299</v>
      </c>
    </row>
    <row r="46" spans="1:28" x14ac:dyDescent="0.3">
      <c r="A46" s="1" t="s">
        <v>46</v>
      </c>
      <c r="B46" s="1" t="s">
        <v>69</v>
      </c>
      <c r="C46" s="55" t="s">
        <v>39</v>
      </c>
      <c r="D46" s="1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55">
        <v>4</v>
      </c>
      <c r="R46" s="55">
        <v>28</v>
      </c>
      <c r="S46" s="42"/>
      <c r="T46" s="42"/>
      <c r="U46" s="40" t="str">
        <f t="shared" ref="U46" si="8">_xlfn.IFNA("",((T46+Q46+N46-R46)+(O46*2))/E46)</f>
        <v/>
      </c>
      <c r="V46" s="22">
        <v>473</v>
      </c>
      <c r="W46" s="22" t="s">
        <v>76</v>
      </c>
      <c r="X46" s="22" t="s">
        <v>77</v>
      </c>
      <c r="Y46" s="58">
        <v>904</v>
      </c>
      <c r="Z46" s="41"/>
      <c r="AA46" s="1" t="s">
        <v>175</v>
      </c>
      <c r="AB46" s="28" t="s">
        <v>299</v>
      </c>
    </row>
    <row r="47" spans="1:28" x14ac:dyDescent="0.3">
      <c r="A47" s="43" t="s">
        <v>46</v>
      </c>
      <c r="B47" s="43" t="s">
        <v>69</v>
      </c>
      <c r="C47" s="44" t="s">
        <v>40</v>
      </c>
      <c r="D47" s="43"/>
      <c r="E47" s="44">
        <f t="shared" ref="E47:T47" si="9">SUM(E35:E46)</f>
        <v>240</v>
      </c>
      <c r="F47" s="44">
        <f t="shared" si="9"/>
        <v>35</v>
      </c>
      <c r="G47" s="44">
        <f t="shared" si="9"/>
        <v>81</v>
      </c>
      <c r="H47" s="44">
        <f t="shared" si="9"/>
        <v>0</v>
      </c>
      <c r="I47" s="44">
        <f t="shared" si="9"/>
        <v>0</v>
      </c>
      <c r="J47" s="44">
        <f t="shared" si="9"/>
        <v>18</v>
      </c>
      <c r="K47" s="44">
        <f t="shared" si="9"/>
        <v>21</v>
      </c>
      <c r="L47" s="44">
        <f t="shared" si="9"/>
        <v>0</v>
      </c>
      <c r="M47" s="44">
        <f t="shared" si="9"/>
        <v>42</v>
      </c>
      <c r="N47" s="44">
        <f t="shared" si="9"/>
        <v>42</v>
      </c>
      <c r="O47" s="44">
        <f t="shared" si="9"/>
        <v>18</v>
      </c>
      <c r="P47" s="44">
        <f t="shared" si="9"/>
        <v>27</v>
      </c>
      <c r="Q47" s="44">
        <f t="shared" si="9"/>
        <v>13</v>
      </c>
      <c r="R47" s="44">
        <f t="shared" si="9"/>
        <v>28</v>
      </c>
      <c r="S47" s="44">
        <f t="shared" si="9"/>
        <v>0</v>
      </c>
      <c r="T47" s="44">
        <f t="shared" si="9"/>
        <v>88</v>
      </c>
      <c r="U47" s="45">
        <f>((T47+Q47+N47-R47)+(O47*2))/E47</f>
        <v>0.62916666666666665</v>
      </c>
      <c r="V47" s="46">
        <v>473</v>
      </c>
      <c r="W47" s="46" t="s">
        <v>76</v>
      </c>
      <c r="X47" s="46" t="s">
        <v>77</v>
      </c>
      <c r="Y47" s="59">
        <v>904</v>
      </c>
      <c r="Z47" s="47"/>
      <c r="AA47" s="43" t="s">
        <v>175</v>
      </c>
      <c r="AB47" s="68" t="s">
        <v>299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0.43209876543209874</v>
      </c>
      <c r="H48" s="27"/>
      <c r="I48" s="1"/>
      <c r="J48" s="48" t="s">
        <v>42</v>
      </c>
      <c r="K48" s="50">
        <f>J47/K47</f>
        <v>0.8571428571428571</v>
      </c>
      <c r="L48" s="1"/>
      <c r="M48" s="39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6DCE8-F186-4AD3-A352-44054F878742}">
  <sheetPr>
    <tabColor rgb="FF92D050"/>
    <pageSetUpPr fitToPage="1"/>
  </sheetPr>
  <dimension ref="A2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29659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117</v>
      </c>
      <c r="D4" s="7" t="s">
        <v>5</v>
      </c>
      <c r="E4" s="8"/>
      <c r="F4" s="5"/>
      <c r="G4" s="1"/>
      <c r="J4" s="15" t="s">
        <v>301</v>
      </c>
      <c r="K4" s="16" t="str">
        <f>+C11</f>
        <v>St. Louis Streak</v>
      </c>
      <c r="L4" s="17"/>
      <c r="M4" s="18"/>
      <c r="N4" s="57"/>
      <c r="O4" s="57"/>
      <c r="P4" s="57"/>
      <c r="Q4" s="57"/>
      <c r="R4" s="19">
        <v>0</v>
      </c>
      <c r="S4" s="21">
        <f>SUM(N4:R4)</f>
        <v>0</v>
      </c>
      <c r="T4" s="22">
        <v>479</v>
      </c>
    </row>
    <row r="5" spans="1:28" x14ac:dyDescent="0.3">
      <c r="B5" s="1"/>
      <c r="C5" s="6" t="s">
        <v>169</v>
      </c>
      <c r="D5" s="7" t="s">
        <v>6</v>
      </c>
      <c r="E5" s="1"/>
      <c r="F5" s="1"/>
      <c r="G5" s="1"/>
      <c r="J5" s="15" t="s">
        <v>302</v>
      </c>
      <c r="K5" s="16" t="str">
        <f>+C33</f>
        <v>San Francisco Pioneers</v>
      </c>
      <c r="L5" s="17"/>
      <c r="M5" s="18"/>
      <c r="N5" s="57"/>
      <c r="O5" s="57"/>
      <c r="P5" s="57"/>
      <c r="Q5" s="57"/>
      <c r="R5" s="19">
        <v>2</v>
      </c>
      <c r="S5" s="21">
        <f>SUM(N5:R5)</f>
        <v>2</v>
      </c>
      <c r="T5" s="22">
        <v>479</v>
      </c>
      <c r="U5" s="1"/>
      <c r="V5" s="1"/>
      <c r="W5" s="1"/>
    </row>
    <row r="6" spans="1:28" x14ac:dyDescent="0.3">
      <c r="C6" s="23" t="s">
        <v>300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300</v>
      </c>
      <c r="D7" s="7" t="s">
        <v>8</v>
      </c>
      <c r="G7" s="1"/>
      <c r="S7" s="1"/>
      <c r="T7" s="25" t="s">
        <v>9</v>
      </c>
      <c r="U7" s="1"/>
      <c r="V7" s="26">
        <v>479</v>
      </c>
      <c r="W7" s="1"/>
    </row>
    <row r="8" spans="1:28" x14ac:dyDescent="0.3">
      <c r="B8" s="1"/>
      <c r="C8" s="24" t="s">
        <v>300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 t="s">
        <v>300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31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69</v>
      </c>
      <c r="B13" s="1" t="s">
        <v>46</v>
      </c>
      <c r="C13" s="27" t="s">
        <v>82</v>
      </c>
      <c r="D13" s="38">
        <v>52</v>
      </c>
      <c r="E13" s="27" t="s">
        <v>300</v>
      </c>
      <c r="F13" s="27"/>
      <c r="G13" s="27"/>
      <c r="H13" s="27"/>
      <c r="I13" s="27"/>
      <c r="J13" s="27"/>
      <c r="K13" s="27"/>
      <c r="L13" s="27"/>
      <c r="M13" s="27"/>
      <c r="N13" s="27">
        <f>SUM(L13:M13)</f>
        <v>0</v>
      </c>
      <c r="O13" s="27"/>
      <c r="P13" s="39"/>
      <c r="Q13" s="27"/>
      <c r="R13" s="27"/>
      <c r="S13" s="27"/>
      <c r="T13" s="27">
        <f>+(F13*2)+J13</f>
        <v>0</v>
      </c>
      <c r="U13" s="40" t="str">
        <f>IFERROR(((T13+Q13+N13-R13)+(O13*2))/E13,"")</f>
        <v/>
      </c>
      <c r="V13" s="22">
        <v>479</v>
      </c>
      <c r="W13" s="22" t="s">
        <v>76</v>
      </c>
      <c r="X13" s="22" t="s">
        <v>77</v>
      </c>
      <c r="Y13" s="58" t="s">
        <v>415</v>
      </c>
      <c r="Z13" s="82" t="s">
        <v>416</v>
      </c>
      <c r="AA13" s="1" t="s">
        <v>78</v>
      </c>
      <c r="AB13" s="28" t="s">
        <v>303</v>
      </c>
    </row>
    <row r="14" spans="1:28" x14ac:dyDescent="0.3">
      <c r="A14" s="1" t="s">
        <v>69</v>
      </c>
      <c r="B14" s="1" t="s">
        <v>46</v>
      </c>
      <c r="C14" s="27" t="s">
        <v>56</v>
      </c>
      <c r="D14" s="38">
        <v>20</v>
      </c>
      <c r="E14" s="27" t="s">
        <v>300</v>
      </c>
      <c r="F14" s="27"/>
      <c r="G14" s="27"/>
      <c r="H14" s="27"/>
      <c r="I14" s="27"/>
      <c r="J14" s="27"/>
      <c r="K14" s="27"/>
      <c r="L14" s="27"/>
      <c r="M14" s="27"/>
      <c r="N14" s="27">
        <f>SUM(L14:M14)</f>
        <v>0</v>
      </c>
      <c r="O14" s="27"/>
      <c r="P14" s="39"/>
      <c r="Q14" s="27"/>
      <c r="R14" s="27"/>
      <c r="S14" s="27"/>
      <c r="T14" s="27">
        <f>+(F14*2)+J14</f>
        <v>0</v>
      </c>
      <c r="U14" s="40" t="str">
        <f>IFERROR(((T14+Q14+N14-R14)+(O14*2))/E14,"")</f>
        <v/>
      </c>
      <c r="V14" s="22">
        <v>479</v>
      </c>
      <c r="W14" s="22" t="s">
        <v>76</v>
      </c>
      <c r="X14" s="22" t="s">
        <v>77</v>
      </c>
      <c r="Y14" s="58" t="s">
        <v>415</v>
      </c>
      <c r="Z14" s="82" t="s">
        <v>416</v>
      </c>
      <c r="AA14" s="1" t="s">
        <v>78</v>
      </c>
      <c r="AB14" s="28" t="s">
        <v>303</v>
      </c>
    </row>
    <row r="15" spans="1:28" x14ac:dyDescent="0.3">
      <c r="A15" s="1" t="s">
        <v>69</v>
      </c>
      <c r="B15" s="1" t="s">
        <v>46</v>
      </c>
      <c r="C15" s="27" t="s">
        <v>47</v>
      </c>
      <c r="D15" s="38">
        <v>7</v>
      </c>
      <c r="E15" s="27" t="s">
        <v>300</v>
      </c>
      <c r="F15" s="27"/>
      <c r="G15" s="27"/>
      <c r="H15" s="27"/>
      <c r="I15" s="27"/>
      <c r="J15" s="27"/>
      <c r="K15" s="27"/>
      <c r="L15" s="27"/>
      <c r="M15" s="27"/>
      <c r="N15" s="27">
        <f t="shared" ref="N15:N20" si="0">SUM(L15:M15)</f>
        <v>0</v>
      </c>
      <c r="O15" s="39"/>
      <c r="P15" s="39"/>
      <c r="Q15" s="39"/>
      <c r="R15" s="39"/>
      <c r="S15" s="39"/>
      <c r="T15" s="27">
        <f t="shared" ref="T15:T23" si="1">+(F15*2)+J15</f>
        <v>0</v>
      </c>
      <c r="U15" s="40" t="str">
        <f t="shared" ref="U15:U23" si="2">IFERROR(((T15+Q15+N15-R15)+(O15*2))/E15,"")</f>
        <v/>
      </c>
      <c r="V15" s="22">
        <v>479</v>
      </c>
      <c r="W15" s="22" t="s">
        <v>76</v>
      </c>
      <c r="X15" s="22" t="s">
        <v>77</v>
      </c>
      <c r="Y15" s="58" t="s">
        <v>415</v>
      </c>
      <c r="Z15" s="82" t="s">
        <v>416</v>
      </c>
      <c r="AA15" s="1" t="s">
        <v>78</v>
      </c>
      <c r="AB15" s="28" t="s">
        <v>303</v>
      </c>
    </row>
    <row r="16" spans="1:28" x14ac:dyDescent="0.3">
      <c r="A16" s="1" t="s">
        <v>69</v>
      </c>
      <c r="B16" s="1" t="s">
        <v>46</v>
      </c>
      <c r="C16" s="27" t="s">
        <v>80</v>
      </c>
      <c r="D16" s="38">
        <v>22</v>
      </c>
      <c r="E16" s="27" t="s">
        <v>300</v>
      </c>
      <c r="F16" s="27"/>
      <c r="G16" s="27"/>
      <c r="H16" s="27"/>
      <c r="I16" s="27"/>
      <c r="J16" s="27"/>
      <c r="K16" s="27"/>
      <c r="L16" s="27"/>
      <c r="M16" s="27"/>
      <c r="N16" s="27">
        <f>SUM(L15:M15)</f>
        <v>0</v>
      </c>
      <c r="O16" s="39"/>
      <c r="P16" s="39"/>
      <c r="Q16" s="39"/>
      <c r="R16" s="39"/>
      <c r="S16" s="39"/>
      <c r="T16" s="27">
        <f>+(F15*2)+J15</f>
        <v>0</v>
      </c>
      <c r="U16" s="40"/>
      <c r="V16" s="22">
        <v>479</v>
      </c>
      <c r="W16" s="22" t="s">
        <v>76</v>
      </c>
      <c r="X16" s="22" t="s">
        <v>77</v>
      </c>
      <c r="Y16" s="58" t="s">
        <v>415</v>
      </c>
      <c r="Z16" s="82" t="s">
        <v>416</v>
      </c>
      <c r="AA16" s="1" t="s">
        <v>78</v>
      </c>
      <c r="AB16" s="28" t="s">
        <v>303</v>
      </c>
    </row>
    <row r="17" spans="1:28" x14ac:dyDescent="0.3">
      <c r="A17" s="1" t="s">
        <v>69</v>
      </c>
      <c r="B17" s="1" t="s">
        <v>46</v>
      </c>
      <c r="C17" s="27" t="s">
        <v>48</v>
      </c>
      <c r="D17" s="38">
        <v>50</v>
      </c>
      <c r="E17" s="27" t="s">
        <v>300</v>
      </c>
      <c r="F17" s="27"/>
      <c r="G17" s="27"/>
      <c r="H17" s="27"/>
      <c r="I17" s="27"/>
      <c r="J17" s="27"/>
      <c r="K17" s="27"/>
      <c r="L17" s="27"/>
      <c r="M17" s="27"/>
      <c r="N17" s="27">
        <f t="shared" si="0"/>
        <v>0</v>
      </c>
      <c r="O17" s="39"/>
      <c r="P17" s="39"/>
      <c r="Q17" s="39"/>
      <c r="R17" s="39"/>
      <c r="S17" s="39"/>
      <c r="T17" s="27">
        <f t="shared" si="1"/>
        <v>0</v>
      </c>
      <c r="U17" s="40" t="str">
        <f t="shared" si="2"/>
        <v/>
      </c>
      <c r="V17" s="22">
        <v>479</v>
      </c>
      <c r="W17" s="22" t="s">
        <v>76</v>
      </c>
      <c r="X17" s="22" t="s">
        <v>77</v>
      </c>
      <c r="Y17" s="58" t="s">
        <v>415</v>
      </c>
      <c r="Z17" s="82" t="s">
        <v>416</v>
      </c>
      <c r="AA17" s="1" t="s">
        <v>78</v>
      </c>
      <c r="AB17" s="28" t="s">
        <v>303</v>
      </c>
    </row>
    <row r="18" spans="1:28" x14ac:dyDescent="0.3">
      <c r="A18" s="1" t="s">
        <v>69</v>
      </c>
      <c r="B18" s="1" t="s">
        <v>46</v>
      </c>
      <c r="C18" s="27" t="s">
        <v>49</v>
      </c>
      <c r="D18" s="38">
        <v>1</v>
      </c>
      <c r="E18" s="27" t="s">
        <v>300</v>
      </c>
      <c r="F18" s="27"/>
      <c r="G18" s="27"/>
      <c r="H18" s="27"/>
      <c r="I18" s="27"/>
      <c r="J18" s="27"/>
      <c r="K18" s="27"/>
      <c r="L18" s="27"/>
      <c r="M18" s="27"/>
      <c r="N18" s="27">
        <f t="shared" si="0"/>
        <v>0</v>
      </c>
      <c r="O18" s="39"/>
      <c r="P18" s="39"/>
      <c r="Q18" s="39"/>
      <c r="R18" s="39"/>
      <c r="S18" s="39"/>
      <c r="T18" s="27">
        <f t="shared" si="1"/>
        <v>0</v>
      </c>
      <c r="U18" s="40" t="str">
        <f t="shared" si="2"/>
        <v/>
      </c>
      <c r="V18" s="22">
        <v>479</v>
      </c>
      <c r="W18" s="22" t="s">
        <v>76</v>
      </c>
      <c r="X18" s="22" t="s">
        <v>77</v>
      </c>
      <c r="Y18" s="58" t="s">
        <v>415</v>
      </c>
      <c r="Z18" s="82" t="s">
        <v>416</v>
      </c>
      <c r="AA18" s="1" t="s">
        <v>78</v>
      </c>
      <c r="AB18" s="28" t="s">
        <v>303</v>
      </c>
    </row>
    <row r="19" spans="1:28" x14ac:dyDescent="0.3">
      <c r="A19" s="1" t="s">
        <v>69</v>
      </c>
      <c r="B19" s="1" t="s">
        <v>46</v>
      </c>
      <c r="C19" s="27" t="s">
        <v>123</v>
      </c>
      <c r="D19" s="38">
        <v>55</v>
      </c>
      <c r="E19" s="27" t="s">
        <v>300</v>
      </c>
      <c r="F19" s="27"/>
      <c r="G19" s="27"/>
      <c r="H19" s="27"/>
      <c r="I19" s="27"/>
      <c r="J19" s="27"/>
      <c r="K19" s="27"/>
      <c r="L19" s="27"/>
      <c r="M19" s="27"/>
      <c r="N19" s="27">
        <f>SUM(L18:M18)</f>
        <v>0</v>
      </c>
      <c r="O19" s="39"/>
      <c r="P19" s="39"/>
      <c r="Q19" s="39"/>
      <c r="R19" s="39"/>
      <c r="S19" s="39"/>
      <c r="T19" s="27">
        <f>+(F18*2)+J18</f>
        <v>0</v>
      </c>
      <c r="U19" s="40" t="str">
        <f t="shared" si="2"/>
        <v/>
      </c>
      <c r="V19" s="22">
        <v>479</v>
      </c>
      <c r="W19" s="22" t="s">
        <v>76</v>
      </c>
      <c r="X19" s="22" t="s">
        <v>77</v>
      </c>
      <c r="Y19" s="58" t="s">
        <v>415</v>
      </c>
      <c r="Z19" s="82" t="s">
        <v>416</v>
      </c>
      <c r="AA19" s="1" t="s">
        <v>78</v>
      </c>
      <c r="AB19" s="28" t="s">
        <v>303</v>
      </c>
    </row>
    <row r="20" spans="1:28" x14ac:dyDescent="0.3">
      <c r="A20" s="1" t="s">
        <v>69</v>
      </c>
      <c r="B20" s="1" t="s">
        <v>46</v>
      </c>
      <c r="C20" s="27" t="s">
        <v>50</v>
      </c>
      <c r="D20" s="38">
        <v>12</v>
      </c>
      <c r="E20" s="27" t="s">
        <v>300</v>
      </c>
      <c r="F20" s="27"/>
      <c r="G20" s="27"/>
      <c r="H20" s="27"/>
      <c r="I20" s="27"/>
      <c r="J20" s="27"/>
      <c r="K20" s="27"/>
      <c r="L20" s="27"/>
      <c r="M20" s="27"/>
      <c r="N20" s="27">
        <f t="shared" si="0"/>
        <v>0</v>
      </c>
      <c r="O20" s="39"/>
      <c r="P20" s="39"/>
      <c r="Q20" s="39"/>
      <c r="R20" s="39"/>
      <c r="S20" s="39"/>
      <c r="T20" s="27">
        <f t="shared" si="1"/>
        <v>0</v>
      </c>
      <c r="U20" s="40" t="str">
        <f t="shared" si="2"/>
        <v/>
      </c>
      <c r="V20" s="22">
        <v>479</v>
      </c>
      <c r="W20" s="22" t="s">
        <v>76</v>
      </c>
      <c r="X20" s="22" t="s">
        <v>77</v>
      </c>
      <c r="Y20" s="58" t="s">
        <v>415</v>
      </c>
      <c r="Z20" s="82" t="s">
        <v>416</v>
      </c>
      <c r="AA20" s="1" t="s">
        <v>78</v>
      </c>
      <c r="AB20" s="28" t="s">
        <v>303</v>
      </c>
    </row>
    <row r="21" spans="1:28" x14ac:dyDescent="0.3">
      <c r="A21" s="1" t="s">
        <v>69</v>
      </c>
      <c r="B21" s="1" t="s">
        <v>46</v>
      </c>
      <c r="C21" s="27" t="s">
        <v>54</v>
      </c>
      <c r="D21" s="38">
        <v>11</v>
      </c>
      <c r="E21" s="27" t="s">
        <v>300</v>
      </c>
      <c r="F21" s="27"/>
      <c r="G21" s="27"/>
      <c r="H21" s="27"/>
      <c r="I21" s="27"/>
      <c r="J21" s="27"/>
      <c r="K21" s="27"/>
      <c r="L21" s="27"/>
      <c r="M21" s="27"/>
      <c r="N21" s="27">
        <f>SUM(L21:M21)</f>
        <v>0</v>
      </c>
      <c r="O21" s="39"/>
      <c r="P21" s="39"/>
      <c r="Q21" s="39"/>
      <c r="R21" s="39"/>
      <c r="S21" s="39"/>
      <c r="T21" s="27">
        <f t="shared" si="1"/>
        <v>0</v>
      </c>
      <c r="U21" s="40" t="str">
        <f t="shared" si="2"/>
        <v/>
      </c>
      <c r="V21" s="22">
        <v>479</v>
      </c>
      <c r="W21" s="22" t="s">
        <v>76</v>
      </c>
      <c r="X21" s="22" t="s">
        <v>77</v>
      </c>
      <c r="Y21" s="58" t="s">
        <v>415</v>
      </c>
      <c r="Z21" s="82" t="s">
        <v>416</v>
      </c>
      <c r="AA21" s="1" t="s">
        <v>78</v>
      </c>
      <c r="AB21" s="28" t="s">
        <v>303</v>
      </c>
    </row>
    <row r="22" spans="1:28" x14ac:dyDescent="0.3">
      <c r="A22" s="1" t="s">
        <v>69</v>
      </c>
      <c r="B22" s="1" t="s">
        <v>46</v>
      </c>
      <c r="C22" s="27" t="s">
        <v>51</v>
      </c>
      <c r="D22" s="38">
        <v>44</v>
      </c>
      <c r="E22" s="27" t="s">
        <v>300</v>
      </c>
      <c r="F22" s="27"/>
      <c r="G22" s="27"/>
      <c r="H22" s="27"/>
      <c r="I22" s="27"/>
      <c r="J22" s="27"/>
      <c r="K22" s="27"/>
      <c r="L22" s="27"/>
      <c r="M22" s="27"/>
      <c r="N22" s="27">
        <f>SUM(L22:M22)</f>
        <v>0</v>
      </c>
      <c r="O22" s="39"/>
      <c r="P22" s="39"/>
      <c r="Q22" s="39"/>
      <c r="R22" s="39"/>
      <c r="S22" s="39"/>
      <c r="T22" s="27">
        <f t="shared" si="1"/>
        <v>0</v>
      </c>
      <c r="U22" s="40" t="str">
        <f t="shared" si="2"/>
        <v/>
      </c>
      <c r="V22" s="22">
        <v>479</v>
      </c>
      <c r="W22" s="22" t="s">
        <v>76</v>
      </c>
      <c r="X22" s="22" t="s">
        <v>77</v>
      </c>
      <c r="Y22" s="58" t="s">
        <v>415</v>
      </c>
      <c r="Z22" s="82" t="s">
        <v>416</v>
      </c>
      <c r="AA22" s="1" t="s">
        <v>78</v>
      </c>
      <c r="AB22" s="28" t="s">
        <v>303</v>
      </c>
    </row>
    <row r="23" spans="1:28" x14ac:dyDescent="0.3">
      <c r="A23" s="1" t="s">
        <v>69</v>
      </c>
      <c r="B23" s="1" t="s">
        <v>46</v>
      </c>
      <c r="C23" s="27" t="s">
        <v>52</v>
      </c>
      <c r="D23" s="38">
        <v>10</v>
      </c>
      <c r="E23" s="27" t="s">
        <v>300</v>
      </c>
      <c r="F23" s="27"/>
      <c r="G23" s="27"/>
      <c r="H23" s="27"/>
      <c r="I23" s="27"/>
      <c r="J23" s="27"/>
      <c r="K23" s="27"/>
      <c r="L23" s="27"/>
      <c r="M23" s="27"/>
      <c r="N23" s="27">
        <f>SUM(L23:M23)</f>
        <v>0</v>
      </c>
      <c r="O23" s="39"/>
      <c r="P23" s="39"/>
      <c r="Q23" s="39"/>
      <c r="R23" s="39"/>
      <c r="S23" s="39"/>
      <c r="T23" s="27">
        <f t="shared" si="1"/>
        <v>0</v>
      </c>
      <c r="U23" s="40" t="str">
        <f t="shared" si="2"/>
        <v/>
      </c>
      <c r="V23" s="22">
        <v>479</v>
      </c>
      <c r="W23" s="22" t="s">
        <v>76</v>
      </c>
      <c r="X23" s="22" t="s">
        <v>77</v>
      </c>
      <c r="Y23" s="58" t="s">
        <v>415</v>
      </c>
      <c r="Z23" s="82" t="s">
        <v>416</v>
      </c>
      <c r="AA23" s="1" t="s">
        <v>78</v>
      </c>
      <c r="AB23" s="28" t="s">
        <v>303</v>
      </c>
    </row>
    <row r="24" spans="1:28" x14ac:dyDescent="0.3">
      <c r="A24" s="43" t="s">
        <v>69</v>
      </c>
      <c r="B24" s="43" t="s">
        <v>46</v>
      </c>
      <c r="C24" s="44" t="s">
        <v>40</v>
      </c>
      <c r="D24" s="43"/>
      <c r="E24" s="44">
        <f t="shared" ref="E24:T24" si="3">SUM(E13:E23)</f>
        <v>0</v>
      </c>
      <c r="F24" s="44">
        <f t="shared" si="3"/>
        <v>0</v>
      </c>
      <c r="G24" s="44">
        <f t="shared" si="3"/>
        <v>0</v>
      </c>
      <c r="H24" s="44">
        <f t="shared" si="3"/>
        <v>0</v>
      </c>
      <c r="I24" s="44">
        <f t="shared" si="3"/>
        <v>0</v>
      </c>
      <c r="J24" s="44">
        <f t="shared" si="3"/>
        <v>0</v>
      </c>
      <c r="K24" s="44">
        <f t="shared" si="3"/>
        <v>0</v>
      </c>
      <c r="L24" s="44">
        <f t="shared" si="3"/>
        <v>0</v>
      </c>
      <c r="M24" s="44">
        <f t="shared" si="3"/>
        <v>0</v>
      </c>
      <c r="N24" s="44">
        <f t="shared" si="3"/>
        <v>0</v>
      </c>
      <c r="O24" s="44">
        <f t="shared" si="3"/>
        <v>0</v>
      </c>
      <c r="P24" s="44">
        <f t="shared" si="3"/>
        <v>0</v>
      </c>
      <c r="Q24" s="44">
        <f t="shared" si="3"/>
        <v>0</v>
      </c>
      <c r="R24" s="44">
        <f t="shared" si="3"/>
        <v>0</v>
      </c>
      <c r="S24" s="44">
        <f t="shared" si="3"/>
        <v>0</v>
      </c>
      <c r="T24" s="44">
        <f t="shared" si="3"/>
        <v>0</v>
      </c>
      <c r="U24" s="45" t="e">
        <f>((T24+Q24+N24-R24)+(O24*2))/E24</f>
        <v>#DIV/0!</v>
      </c>
      <c r="V24" s="46">
        <v>479</v>
      </c>
      <c r="W24" s="46" t="s">
        <v>76</v>
      </c>
      <c r="X24" s="46" t="s">
        <v>77</v>
      </c>
      <c r="Y24" s="59" t="s">
        <v>415</v>
      </c>
      <c r="Z24" s="83" t="s">
        <v>416</v>
      </c>
      <c r="AA24" s="43" t="s">
        <v>78</v>
      </c>
      <c r="AB24" s="78" t="s">
        <v>303</v>
      </c>
    </row>
    <row r="25" spans="1:28" x14ac:dyDescent="0.3">
      <c r="A25" s="1"/>
      <c r="B25" s="1"/>
      <c r="C25" s="1"/>
      <c r="D25" s="1"/>
      <c r="F25" s="48" t="s">
        <v>41</v>
      </c>
      <c r="G25" s="49" t="e">
        <f>F24/G24</f>
        <v>#DIV/0!</v>
      </c>
      <c r="H25" s="27"/>
      <c r="I25" s="1"/>
      <c r="J25" s="48" t="s">
        <v>42</v>
      </c>
      <c r="K25" s="50" t="e">
        <f>J24/K24</f>
        <v>#DIV/0!</v>
      </c>
      <c r="L25" s="1"/>
      <c r="M25" s="39" t="s">
        <v>43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F27" s="48"/>
      <c r="G27" s="70"/>
      <c r="H27" s="27"/>
      <c r="I27" s="1"/>
      <c r="J27" s="48"/>
      <c r="K27" s="71"/>
      <c r="L27" s="1"/>
      <c r="M27" s="39"/>
      <c r="N27" s="72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70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30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69</v>
      </c>
      <c r="C35" s="27" t="s">
        <v>177</v>
      </c>
      <c r="D35" s="38">
        <v>44</v>
      </c>
      <c r="E35" s="27" t="s">
        <v>300</v>
      </c>
      <c r="F35" s="27"/>
      <c r="G35" s="27"/>
      <c r="H35" s="27"/>
      <c r="I35" s="27"/>
      <c r="J35" s="27"/>
      <c r="K35" s="27"/>
      <c r="L35" s="27"/>
      <c r="M35" s="27"/>
      <c r="N35" s="27">
        <f>SUM(L35:M35)</f>
        <v>0</v>
      </c>
      <c r="O35" s="27"/>
      <c r="P35" s="39"/>
      <c r="Q35" s="27"/>
      <c r="R35" s="27"/>
      <c r="S35" s="27"/>
      <c r="T35" s="27">
        <f>(H35*3)+((F35-H35)*2)+J35</f>
        <v>0</v>
      </c>
      <c r="U35" s="40" t="str">
        <f>IFERROR(((T35+Q35+N35-R35)+(O35*2))/E35,"")</f>
        <v/>
      </c>
      <c r="V35" s="22">
        <v>479</v>
      </c>
      <c r="W35" s="22" t="s">
        <v>83</v>
      </c>
      <c r="X35" s="22" t="s">
        <v>84</v>
      </c>
      <c r="Y35" s="58" t="s">
        <v>415</v>
      </c>
      <c r="Z35" s="82" t="s">
        <v>416</v>
      </c>
      <c r="AA35" s="1" t="s">
        <v>175</v>
      </c>
      <c r="AB35" s="28" t="s">
        <v>281</v>
      </c>
    </row>
    <row r="36" spans="1:28" x14ac:dyDescent="0.3">
      <c r="A36" s="1" t="s">
        <v>46</v>
      </c>
      <c r="B36" s="1" t="s">
        <v>69</v>
      </c>
      <c r="C36" s="27" t="s">
        <v>325</v>
      </c>
      <c r="D36" s="38">
        <v>51</v>
      </c>
      <c r="E36" s="27" t="s">
        <v>300</v>
      </c>
      <c r="F36" s="27"/>
      <c r="G36" s="27"/>
      <c r="H36" s="27"/>
      <c r="I36" s="27"/>
      <c r="J36" s="27"/>
      <c r="K36" s="27"/>
      <c r="L36" s="27"/>
      <c r="M36" s="27"/>
      <c r="N36" s="27">
        <f t="shared" ref="N36:N42" si="4">SUM(L36:M36)</f>
        <v>0</v>
      </c>
      <c r="O36" s="39"/>
      <c r="P36" s="39"/>
      <c r="Q36" s="39"/>
      <c r="R36" s="39"/>
      <c r="S36" s="39"/>
      <c r="T36" s="39">
        <f t="shared" ref="T36:T42" si="5">(H36*3)+((F36-H36)*2)+J36</f>
        <v>0</v>
      </c>
      <c r="U36" s="40" t="str">
        <f t="shared" ref="U36:U45" si="6">IFERROR(((T36+Q36+N36-R36)+(O36*2))/E36,"")</f>
        <v/>
      </c>
      <c r="V36" s="22">
        <v>479</v>
      </c>
      <c r="W36" s="22" t="s">
        <v>83</v>
      </c>
      <c r="X36" s="22" t="s">
        <v>84</v>
      </c>
      <c r="Y36" s="58" t="s">
        <v>415</v>
      </c>
      <c r="Z36" s="82" t="s">
        <v>416</v>
      </c>
      <c r="AA36" s="1" t="s">
        <v>175</v>
      </c>
      <c r="AB36" s="28" t="s">
        <v>281</v>
      </c>
    </row>
    <row r="37" spans="1:28" x14ac:dyDescent="0.3">
      <c r="A37" s="1" t="s">
        <v>46</v>
      </c>
      <c r="B37" s="1" t="s">
        <v>69</v>
      </c>
      <c r="C37" s="27" t="s">
        <v>178</v>
      </c>
      <c r="D37" s="38">
        <v>50</v>
      </c>
      <c r="E37" s="27" t="s">
        <v>300</v>
      </c>
      <c r="F37" s="27"/>
      <c r="G37" s="27"/>
      <c r="H37" s="27"/>
      <c r="I37" s="27"/>
      <c r="J37" s="27"/>
      <c r="K37" s="27"/>
      <c r="L37" s="27"/>
      <c r="M37" s="27"/>
      <c r="N37" s="27">
        <f t="shared" si="4"/>
        <v>0</v>
      </c>
      <c r="O37" s="39"/>
      <c r="P37" s="39"/>
      <c r="Q37" s="39"/>
      <c r="R37" s="39"/>
      <c r="S37" s="39"/>
      <c r="T37" s="39">
        <f t="shared" si="5"/>
        <v>0</v>
      </c>
      <c r="U37" s="40" t="str">
        <f t="shared" si="6"/>
        <v/>
      </c>
      <c r="V37" s="22">
        <v>479</v>
      </c>
      <c r="W37" s="22" t="s">
        <v>83</v>
      </c>
      <c r="X37" s="22" t="s">
        <v>84</v>
      </c>
      <c r="Y37" s="58" t="s">
        <v>415</v>
      </c>
      <c r="Z37" s="82" t="s">
        <v>416</v>
      </c>
      <c r="AA37" s="1" t="s">
        <v>175</v>
      </c>
      <c r="AB37" s="28" t="s">
        <v>281</v>
      </c>
    </row>
    <row r="38" spans="1:28" x14ac:dyDescent="0.3">
      <c r="A38" s="1" t="s">
        <v>46</v>
      </c>
      <c r="B38" s="1" t="s">
        <v>69</v>
      </c>
      <c r="C38" s="27" t="s">
        <v>184</v>
      </c>
      <c r="D38" s="38">
        <v>32</v>
      </c>
      <c r="E38" s="27" t="s">
        <v>300</v>
      </c>
      <c r="F38" s="27"/>
      <c r="G38" s="27"/>
      <c r="H38" s="27"/>
      <c r="I38" s="27"/>
      <c r="J38" s="27"/>
      <c r="K38" s="27"/>
      <c r="L38" s="27"/>
      <c r="M38" s="27"/>
      <c r="N38" s="27">
        <f t="shared" ref="N38" si="7">SUM(L38:M38)</f>
        <v>0</v>
      </c>
      <c r="O38" s="39"/>
      <c r="P38" s="39"/>
      <c r="Q38" s="39"/>
      <c r="R38" s="39"/>
      <c r="S38" s="39"/>
      <c r="T38" s="39">
        <f t="shared" ref="T38" si="8">(H38*3)+((F38-H38)*2)+J38</f>
        <v>0</v>
      </c>
      <c r="U38" s="40" t="str">
        <f t="shared" ref="U38" si="9">IFERROR(((T38+Q38+N38-R38)+(O38*2))/E38,"")</f>
        <v/>
      </c>
      <c r="V38" s="22">
        <v>479</v>
      </c>
      <c r="W38" s="22" t="s">
        <v>83</v>
      </c>
      <c r="X38" s="22" t="s">
        <v>84</v>
      </c>
      <c r="Y38" s="58" t="s">
        <v>415</v>
      </c>
      <c r="Z38" s="82" t="s">
        <v>416</v>
      </c>
      <c r="AA38" s="1" t="s">
        <v>175</v>
      </c>
      <c r="AB38" s="28" t="s">
        <v>281</v>
      </c>
    </row>
    <row r="39" spans="1:28" x14ac:dyDescent="0.3">
      <c r="A39" s="1" t="s">
        <v>46</v>
      </c>
      <c r="B39" s="1" t="s">
        <v>69</v>
      </c>
      <c r="C39" s="27" t="s">
        <v>179</v>
      </c>
      <c r="D39" s="38">
        <v>43</v>
      </c>
      <c r="E39" s="27" t="s">
        <v>300</v>
      </c>
      <c r="F39" s="27"/>
      <c r="G39" s="27"/>
      <c r="H39" s="27"/>
      <c r="I39" s="27"/>
      <c r="J39" s="27"/>
      <c r="K39" s="27"/>
      <c r="L39" s="27"/>
      <c r="M39" s="27"/>
      <c r="N39" s="27">
        <f t="shared" si="4"/>
        <v>0</v>
      </c>
      <c r="O39" s="39"/>
      <c r="P39" s="39"/>
      <c r="Q39" s="39"/>
      <c r="R39" s="39"/>
      <c r="S39" s="39"/>
      <c r="T39" s="39">
        <f t="shared" si="5"/>
        <v>0</v>
      </c>
      <c r="U39" s="40" t="str">
        <f t="shared" si="6"/>
        <v/>
      </c>
      <c r="V39" s="22">
        <v>479</v>
      </c>
      <c r="W39" s="22" t="s">
        <v>83</v>
      </c>
      <c r="X39" s="22" t="s">
        <v>84</v>
      </c>
      <c r="Y39" s="58" t="s">
        <v>415</v>
      </c>
      <c r="Z39" s="82" t="s">
        <v>416</v>
      </c>
      <c r="AA39" s="1" t="s">
        <v>175</v>
      </c>
      <c r="AB39" s="28" t="s">
        <v>281</v>
      </c>
    </row>
    <row r="40" spans="1:28" x14ac:dyDescent="0.3">
      <c r="A40" s="1" t="s">
        <v>46</v>
      </c>
      <c r="B40" s="1" t="s">
        <v>69</v>
      </c>
      <c r="C40" s="27" t="s">
        <v>180</v>
      </c>
      <c r="D40" s="38">
        <v>10</v>
      </c>
      <c r="E40" s="27" t="s">
        <v>300</v>
      </c>
      <c r="F40" s="27"/>
      <c r="G40" s="27"/>
      <c r="H40" s="27"/>
      <c r="I40" s="27"/>
      <c r="J40" s="27"/>
      <c r="K40" s="27"/>
      <c r="L40" s="27"/>
      <c r="M40" s="27"/>
      <c r="N40" s="27">
        <f t="shared" si="4"/>
        <v>0</v>
      </c>
      <c r="O40" s="39"/>
      <c r="P40" s="39"/>
      <c r="Q40" s="39"/>
      <c r="R40" s="39"/>
      <c r="S40" s="39"/>
      <c r="T40" s="39">
        <f t="shared" si="5"/>
        <v>0</v>
      </c>
      <c r="U40" s="40" t="str">
        <f t="shared" si="6"/>
        <v/>
      </c>
      <c r="V40" s="22">
        <v>479</v>
      </c>
      <c r="W40" s="22" t="s">
        <v>83</v>
      </c>
      <c r="X40" s="22" t="s">
        <v>84</v>
      </c>
      <c r="Y40" s="58" t="s">
        <v>415</v>
      </c>
      <c r="Z40" s="82" t="s">
        <v>416</v>
      </c>
      <c r="AA40" s="1" t="s">
        <v>175</v>
      </c>
      <c r="AB40" s="28" t="s">
        <v>281</v>
      </c>
    </row>
    <row r="41" spans="1:28" x14ac:dyDescent="0.3">
      <c r="A41" s="1" t="s">
        <v>46</v>
      </c>
      <c r="B41" s="1" t="s">
        <v>69</v>
      </c>
      <c r="C41" s="27" t="s">
        <v>181</v>
      </c>
      <c r="D41" s="38">
        <v>33</v>
      </c>
      <c r="E41" s="27" t="s">
        <v>300</v>
      </c>
      <c r="F41" s="27"/>
      <c r="G41" s="27"/>
      <c r="H41" s="27"/>
      <c r="I41" s="27"/>
      <c r="J41" s="27"/>
      <c r="K41" s="27"/>
      <c r="L41" s="27"/>
      <c r="M41" s="27"/>
      <c r="N41" s="27">
        <f t="shared" si="4"/>
        <v>0</v>
      </c>
      <c r="O41" s="39"/>
      <c r="P41" s="39"/>
      <c r="Q41" s="39"/>
      <c r="R41" s="39"/>
      <c r="S41" s="39"/>
      <c r="T41" s="39">
        <f t="shared" si="5"/>
        <v>0</v>
      </c>
      <c r="U41" s="40" t="str">
        <f t="shared" si="6"/>
        <v/>
      </c>
      <c r="V41" s="22">
        <v>479</v>
      </c>
      <c r="W41" s="22" t="s">
        <v>83</v>
      </c>
      <c r="X41" s="22" t="s">
        <v>84</v>
      </c>
      <c r="Y41" s="58" t="s">
        <v>415</v>
      </c>
      <c r="Z41" s="82" t="s">
        <v>416</v>
      </c>
      <c r="AA41" s="1" t="s">
        <v>175</v>
      </c>
      <c r="AB41" s="28" t="s">
        <v>281</v>
      </c>
    </row>
    <row r="42" spans="1:28" x14ac:dyDescent="0.3">
      <c r="A42" s="1" t="s">
        <v>46</v>
      </c>
      <c r="B42" s="1" t="s">
        <v>69</v>
      </c>
      <c r="C42" s="27" t="s">
        <v>326</v>
      </c>
      <c r="D42" s="38">
        <v>40</v>
      </c>
      <c r="E42" s="27" t="s">
        <v>300</v>
      </c>
      <c r="F42" s="27"/>
      <c r="G42" s="27"/>
      <c r="H42" s="27"/>
      <c r="I42" s="27"/>
      <c r="J42" s="27"/>
      <c r="K42" s="27"/>
      <c r="L42" s="27"/>
      <c r="M42" s="27"/>
      <c r="N42" s="27">
        <f t="shared" si="4"/>
        <v>0</v>
      </c>
      <c r="O42" s="39"/>
      <c r="P42" s="39"/>
      <c r="Q42" s="39"/>
      <c r="R42" s="39"/>
      <c r="S42" s="39"/>
      <c r="T42" s="39">
        <f t="shared" si="5"/>
        <v>0</v>
      </c>
      <c r="U42" s="40" t="str">
        <f t="shared" si="6"/>
        <v/>
      </c>
      <c r="V42" s="22">
        <v>479</v>
      </c>
      <c r="W42" s="22" t="s">
        <v>83</v>
      </c>
      <c r="X42" s="22" t="s">
        <v>84</v>
      </c>
      <c r="Y42" s="58" t="s">
        <v>415</v>
      </c>
      <c r="Z42" s="82" t="s">
        <v>416</v>
      </c>
      <c r="AA42" s="1" t="s">
        <v>175</v>
      </c>
      <c r="AB42" s="28" t="s">
        <v>281</v>
      </c>
    </row>
    <row r="43" spans="1:28" x14ac:dyDescent="0.3">
      <c r="A43" s="1" t="s">
        <v>46</v>
      </c>
      <c r="B43" s="1" t="s">
        <v>69</v>
      </c>
      <c r="C43" s="27" t="s">
        <v>327</v>
      </c>
      <c r="D43" s="38">
        <v>11</v>
      </c>
      <c r="E43" s="27" t="s">
        <v>300</v>
      </c>
      <c r="F43" s="27"/>
      <c r="G43" s="27"/>
      <c r="H43" s="27"/>
      <c r="I43" s="27"/>
      <c r="J43" s="27"/>
      <c r="K43" s="27"/>
      <c r="L43" s="27"/>
      <c r="M43" s="27"/>
      <c r="N43" s="27">
        <f>SUM(L43:M43)</f>
        <v>0</v>
      </c>
      <c r="O43" s="39"/>
      <c r="P43" s="39"/>
      <c r="Q43" s="39"/>
      <c r="R43" s="39"/>
      <c r="S43" s="39"/>
      <c r="T43" s="39">
        <f>(H43*3)+((F43-H43)*2)+J43</f>
        <v>0</v>
      </c>
      <c r="U43" s="40" t="str">
        <f t="shared" si="6"/>
        <v/>
      </c>
      <c r="V43" s="22">
        <v>479</v>
      </c>
      <c r="W43" s="22" t="s">
        <v>83</v>
      </c>
      <c r="X43" s="22" t="s">
        <v>84</v>
      </c>
      <c r="Y43" s="58" t="s">
        <v>415</v>
      </c>
      <c r="Z43" s="82" t="s">
        <v>416</v>
      </c>
      <c r="AA43" s="1" t="s">
        <v>175</v>
      </c>
      <c r="AB43" s="28" t="s">
        <v>281</v>
      </c>
    </row>
    <row r="44" spans="1:28" x14ac:dyDescent="0.3">
      <c r="A44" s="1" t="s">
        <v>46</v>
      </c>
      <c r="B44" s="1" t="s">
        <v>69</v>
      </c>
      <c r="C44" s="27" t="s">
        <v>182</v>
      </c>
      <c r="D44" s="38">
        <v>24</v>
      </c>
      <c r="E44" s="27" t="s">
        <v>300</v>
      </c>
      <c r="F44" s="27"/>
      <c r="G44" s="27"/>
      <c r="H44" s="27"/>
      <c r="I44" s="27"/>
      <c r="J44" s="27"/>
      <c r="K44" s="27"/>
      <c r="L44" s="27"/>
      <c r="M44" s="27"/>
      <c r="N44" s="27">
        <f>SUM(L44:M44)</f>
        <v>0</v>
      </c>
      <c r="O44" s="39"/>
      <c r="P44" s="39"/>
      <c r="Q44" s="39"/>
      <c r="R44" s="39"/>
      <c r="S44" s="39"/>
      <c r="T44" s="39">
        <f>(H44*3)+((F44-H44)*2)+J44</f>
        <v>0</v>
      </c>
      <c r="U44" s="40" t="str">
        <f t="shared" si="6"/>
        <v/>
      </c>
      <c r="V44" s="22">
        <v>479</v>
      </c>
      <c r="W44" s="22" t="s">
        <v>83</v>
      </c>
      <c r="X44" s="22" t="s">
        <v>84</v>
      </c>
      <c r="Y44" s="58" t="s">
        <v>415</v>
      </c>
      <c r="Z44" s="82" t="s">
        <v>416</v>
      </c>
      <c r="AA44" s="1" t="s">
        <v>175</v>
      </c>
      <c r="AB44" s="28" t="s">
        <v>281</v>
      </c>
    </row>
    <row r="45" spans="1:28" x14ac:dyDescent="0.3">
      <c r="A45" s="1" t="s">
        <v>46</v>
      </c>
      <c r="B45" s="1" t="s">
        <v>69</v>
      </c>
      <c r="C45" s="27" t="s">
        <v>183</v>
      </c>
      <c r="D45" s="38">
        <v>1</v>
      </c>
      <c r="E45" s="27" t="s">
        <v>300</v>
      </c>
      <c r="F45" s="27"/>
      <c r="G45" s="27"/>
      <c r="H45" s="27"/>
      <c r="I45" s="27"/>
      <c r="J45" s="27"/>
      <c r="K45" s="27"/>
      <c r="L45" s="27"/>
      <c r="M45" s="27"/>
      <c r="N45" s="27">
        <f>SUM(L45:M45)</f>
        <v>0</v>
      </c>
      <c r="O45" s="39"/>
      <c r="P45" s="39"/>
      <c r="Q45" s="39"/>
      <c r="R45" s="39"/>
      <c r="S45" s="39"/>
      <c r="T45" s="39">
        <f>(H45*3)+((F45-H45)*2)+J45</f>
        <v>0</v>
      </c>
      <c r="U45" s="40" t="str">
        <f t="shared" si="6"/>
        <v/>
      </c>
      <c r="V45" s="22">
        <v>479</v>
      </c>
      <c r="W45" s="22" t="s">
        <v>83</v>
      </c>
      <c r="X45" s="22" t="s">
        <v>84</v>
      </c>
      <c r="Y45" s="58" t="s">
        <v>415</v>
      </c>
      <c r="Z45" s="82" t="s">
        <v>416</v>
      </c>
      <c r="AA45" s="1" t="s">
        <v>175</v>
      </c>
      <c r="AB45" s="28" t="s">
        <v>281</v>
      </c>
    </row>
    <row r="46" spans="1:28" x14ac:dyDescent="0.3">
      <c r="A46" s="43" t="s">
        <v>46</v>
      </c>
      <c r="B46" s="43" t="s">
        <v>69</v>
      </c>
      <c r="C46" s="44" t="s">
        <v>40</v>
      </c>
      <c r="D46" s="43"/>
      <c r="E46" s="44">
        <f t="shared" ref="E46:T46" si="10">SUM(E35:E45)</f>
        <v>0</v>
      </c>
      <c r="F46" s="44">
        <f t="shared" si="10"/>
        <v>0</v>
      </c>
      <c r="G46" s="44">
        <f t="shared" si="10"/>
        <v>0</v>
      </c>
      <c r="H46" s="44">
        <f t="shared" si="10"/>
        <v>0</v>
      </c>
      <c r="I46" s="44">
        <f t="shared" si="10"/>
        <v>0</v>
      </c>
      <c r="J46" s="44">
        <f t="shared" si="10"/>
        <v>0</v>
      </c>
      <c r="K46" s="44">
        <f t="shared" si="10"/>
        <v>0</v>
      </c>
      <c r="L46" s="44">
        <f t="shared" si="10"/>
        <v>0</v>
      </c>
      <c r="M46" s="44">
        <f t="shared" si="10"/>
        <v>0</v>
      </c>
      <c r="N46" s="44">
        <f t="shared" si="10"/>
        <v>0</v>
      </c>
      <c r="O46" s="44">
        <f t="shared" si="10"/>
        <v>0</v>
      </c>
      <c r="P46" s="44">
        <f t="shared" si="10"/>
        <v>0</v>
      </c>
      <c r="Q46" s="44">
        <f t="shared" si="10"/>
        <v>0</v>
      </c>
      <c r="R46" s="44">
        <f t="shared" si="10"/>
        <v>0</v>
      </c>
      <c r="S46" s="44">
        <f t="shared" si="10"/>
        <v>0</v>
      </c>
      <c r="T46" s="44">
        <f t="shared" si="10"/>
        <v>0</v>
      </c>
      <c r="U46" s="45" t="e">
        <f>((T46+Q46+N46-R46)+(O46*2))/E46</f>
        <v>#DIV/0!</v>
      </c>
      <c r="V46" s="46">
        <v>479</v>
      </c>
      <c r="W46" s="46" t="s">
        <v>83</v>
      </c>
      <c r="X46" s="46" t="s">
        <v>84</v>
      </c>
      <c r="Y46" s="66" t="s">
        <v>415</v>
      </c>
      <c r="Z46" s="83" t="s">
        <v>416</v>
      </c>
      <c r="AA46" s="43" t="s">
        <v>175</v>
      </c>
      <c r="AB46" s="68" t="s">
        <v>281</v>
      </c>
    </row>
    <row r="47" spans="1:28" x14ac:dyDescent="0.3">
      <c r="A47" s="1"/>
      <c r="B47" s="1"/>
      <c r="C47" s="1"/>
      <c r="D47" s="1"/>
      <c r="F47" s="48" t="s">
        <v>41</v>
      </c>
      <c r="G47" s="49" t="e">
        <f>F46/G46</f>
        <v>#DIV/0!</v>
      </c>
      <c r="H47" s="27"/>
      <c r="I47" s="1"/>
      <c r="J47" s="48" t="s">
        <v>42</v>
      </c>
      <c r="K47" s="50" t="e">
        <f>J46/K46</f>
        <v>#DIV/0!</v>
      </c>
      <c r="L47" s="1"/>
      <c r="M47" s="39" t="s">
        <v>43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1"/>
      <c r="D49" s="1"/>
      <c r="F49" s="48"/>
      <c r="G49" s="70"/>
      <c r="H49" s="27"/>
      <c r="I49" s="1"/>
      <c r="J49" s="48"/>
      <c r="K49" s="71"/>
      <c r="L49" s="1"/>
      <c r="M49" s="39"/>
      <c r="N49" s="72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pageMargins left="0.25" right="0.25" top="0.75" bottom="0.75" header="0.3" footer="0.3"/>
  <pageSetup scale="64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BD048-06E8-483E-A109-823FF6BE23A6}">
  <sheetPr>
    <tabColor rgb="FF92D050"/>
    <pageSetUpPr fitToPage="1"/>
  </sheetPr>
  <dimension ref="A1:AB48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404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29666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117</v>
      </c>
      <c r="D4" s="7" t="s">
        <v>5</v>
      </c>
      <c r="E4" s="8"/>
      <c r="F4" s="5"/>
      <c r="G4" s="1"/>
      <c r="J4" s="15" t="s">
        <v>120</v>
      </c>
      <c r="K4" s="16" t="str">
        <f>+C11</f>
        <v>St. Louis Streak</v>
      </c>
      <c r="L4" s="17"/>
      <c r="M4" s="18"/>
      <c r="N4" s="19">
        <v>29</v>
      </c>
      <c r="O4" s="19">
        <v>23</v>
      </c>
      <c r="P4" s="19">
        <v>18</v>
      </c>
      <c r="Q4" s="19">
        <v>24</v>
      </c>
      <c r="R4" s="20"/>
      <c r="S4" s="21">
        <f>SUM(N4:R4)</f>
        <v>94</v>
      </c>
      <c r="T4" s="22">
        <v>485</v>
      </c>
    </row>
    <row r="5" spans="1:28" x14ac:dyDescent="0.3">
      <c r="B5" s="1"/>
      <c r="C5" s="6" t="s">
        <v>100</v>
      </c>
      <c r="D5" s="7" t="s">
        <v>6</v>
      </c>
      <c r="E5" s="1"/>
      <c r="F5" s="1"/>
      <c r="G5" s="1"/>
      <c r="J5" s="15" t="s">
        <v>121</v>
      </c>
      <c r="K5" s="16" t="str">
        <f>+C33</f>
        <v>Dallas Diamonds</v>
      </c>
      <c r="L5" s="17"/>
      <c r="M5" s="18"/>
      <c r="N5" s="19">
        <v>22</v>
      </c>
      <c r="O5" s="19">
        <v>33</v>
      </c>
      <c r="P5" s="19">
        <v>25</v>
      </c>
      <c r="Q5" s="19">
        <v>26</v>
      </c>
      <c r="R5" s="20"/>
      <c r="S5" s="21">
        <f>SUM(N5:R5)</f>
        <v>106</v>
      </c>
      <c r="T5" s="22">
        <v>485</v>
      </c>
      <c r="U5" s="1"/>
      <c r="V5" s="1"/>
      <c r="W5" s="1"/>
    </row>
    <row r="6" spans="1:28" x14ac:dyDescent="0.3">
      <c r="C6" s="23">
        <v>2685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118</v>
      </c>
      <c r="D7" s="7" t="s">
        <v>8</v>
      </c>
      <c r="G7" s="1"/>
      <c r="S7" s="1"/>
      <c r="T7" s="25" t="s">
        <v>9</v>
      </c>
      <c r="U7" s="1"/>
      <c r="V7" s="26">
        <v>485</v>
      </c>
      <c r="W7" s="1"/>
    </row>
    <row r="8" spans="1:28" x14ac:dyDescent="0.3">
      <c r="B8" s="1"/>
      <c r="C8" s="24" t="s">
        <v>119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7.9166666666666663E-2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32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67</v>
      </c>
      <c r="B13" s="1" t="s">
        <v>46</v>
      </c>
      <c r="C13" s="27" t="s">
        <v>82</v>
      </c>
      <c r="D13" s="38">
        <v>52</v>
      </c>
      <c r="E13" s="27">
        <v>32</v>
      </c>
      <c r="F13" s="27">
        <v>13</v>
      </c>
      <c r="G13" s="27">
        <v>20</v>
      </c>
      <c r="H13" s="27"/>
      <c r="I13" s="27"/>
      <c r="J13" s="27">
        <v>2</v>
      </c>
      <c r="K13" s="27">
        <v>6</v>
      </c>
      <c r="L13" s="27">
        <v>3</v>
      </c>
      <c r="M13" s="27">
        <v>4</v>
      </c>
      <c r="N13" s="27">
        <f t="shared" ref="N13:N22" si="0">SUM(L13:M13)</f>
        <v>7</v>
      </c>
      <c r="O13" s="27">
        <v>0</v>
      </c>
      <c r="P13" s="39">
        <v>0</v>
      </c>
      <c r="Q13" s="27">
        <v>1</v>
      </c>
      <c r="R13" s="27">
        <v>1</v>
      </c>
      <c r="S13" s="27">
        <v>1</v>
      </c>
      <c r="T13" s="27">
        <f t="shared" ref="T13:T22" si="1">+(F13*2)+J13</f>
        <v>28</v>
      </c>
      <c r="U13" s="40">
        <f t="shared" ref="U13:U22" si="2">IFERROR(((T13+Q13+N13-R13)+(O13*2))/E13,"")</f>
        <v>1.09375</v>
      </c>
      <c r="V13" s="22">
        <v>485</v>
      </c>
      <c r="W13" s="22" t="s">
        <v>83</v>
      </c>
      <c r="X13" s="22" t="s">
        <v>77</v>
      </c>
      <c r="Y13" s="58">
        <v>2685</v>
      </c>
      <c r="Z13" s="41"/>
      <c r="AA13" s="1" t="s">
        <v>78</v>
      </c>
      <c r="AB13" s="28" t="s">
        <v>122</v>
      </c>
    </row>
    <row r="14" spans="1:28" x14ac:dyDescent="0.3">
      <c r="A14" s="1" t="s">
        <v>67</v>
      </c>
      <c r="B14" s="1" t="s">
        <v>46</v>
      </c>
      <c r="C14" s="27" t="s">
        <v>56</v>
      </c>
      <c r="D14" s="38">
        <v>22</v>
      </c>
      <c r="E14" s="27">
        <v>25</v>
      </c>
      <c r="F14" s="27">
        <v>3</v>
      </c>
      <c r="G14" s="27">
        <v>8</v>
      </c>
      <c r="H14" s="27"/>
      <c r="I14" s="27"/>
      <c r="J14" s="27">
        <v>2</v>
      </c>
      <c r="K14" s="27">
        <v>2</v>
      </c>
      <c r="L14" s="27">
        <v>0</v>
      </c>
      <c r="M14" s="27">
        <v>0</v>
      </c>
      <c r="N14" s="27">
        <f t="shared" si="0"/>
        <v>0</v>
      </c>
      <c r="O14" s="39">
        <v>2</v>
      </c>
      <c r="P14" s="39">
        <v>2</v>
      </c>
      <c r="Q14" s="39">
        <v>0</v>
      </c>
      <c r="R14" s="39">
        <v>6</v>
      </c>
      <c r="S14" s="39">
        <v>0</v>
      </c>
      <c r="T14" s="27">
        <f t="shared" si="1"/>
        <v>8</v>
      </c>
      <c r="U14" s="40">
        <f t="shared" si="2"/>
        <v>0.24</v>
      </c>
      <c r="V14" s="22">
        <v>485</v>
      </c>
      <c r="W14" s="22" t="s">
        <v>83</v>
      </c>
      <c r="X14" s="22" t="s">
        <v>77</v>
      </c>
      <c r="Y14" s="58">
        <v>2685</v>
      </c>
      <c r="Z14" s="41"/>
      <c r="AA14" s="1" t="s">
        <v>78</v>
      </c>
      <c r="AB14" s="28" t="s">
        <v>122</v>
      </c>
    </row>
    <row r="15" spans="1:28" x14ac:dyDescent="0.3">
      <c r="A15" s="1" t="s">
        <v>67</v>
      </c>
      <c r="B15" s="1" t="s">
        <v>46</v>
      </c>
      <c r="C15" s="27" t="s">
        <v>47</v>
      </c>
      <c r="D15" s="38">
        <v>7</v>
      </c>
      <c r="E15" s="27">
        <v>36</v>
      </c>
      <c r="F15" s="27">
        <v>3</v>
      </c>
      <c r="G15" s="27">
        <v>9</v>
      </c>
      <c r="H15" s="27"/>
      <c r="I15" s="27"/>
      <c r="J15" s="27">
        <v>2</v>
      </c>
      <c r="K15" s="27">
        <v>2</v>
      </c>
      <c r="L15" s="27">
        <v>2</v>
      </c>
      <c r="M15" s="27">
        <v>2</v>
      </c>
      <c r="N15" s="27">
        <f t="shared" si="0"/>
        <v>4</v>
      </c>
      <c r="O15" s="39">
        <v>8</v>
      </c>
      <c r="P15" s="39">
        <v>0</v>
      </c>
      <c r="Q15" s="39">
        <v>0</v>
      </c>
      <c r="R15" s="39">
        <v>3</v>
      </c>
      <c r="S15" s="39">
        <v>0</v>
      </c>
      <c r="T15" s="27">
        <f t="shared" si="1"/>
        <v>8</v>
      </c>
      <c r="U15" s="40">
        <f t="shared" si="2"/>
        <v>0.69444444444444442</v>
      </c>
      <c r="V15" s="22">
        <v>485</v>
      </c>
      <c r="W15" s="22" t="s">
        <v>83</v>
      </c>
      <c r="X15" s="22" t="s">
        <v>77</v>
      </c>
      <c r="Y15" s="58">
        <v>2685</v>
      </c>
      <c r="Z15" s="41"/>
      <c r="AA15" s="1" t="s">
        <v>78</v>
      </c>
      <c r="AB15" s="28" t="s">
        <v>122</v>
      </c>
    </row>
    <row r="16" spans="1:28" x14ac:dyDescent="0.3">
      <c r="A16" s="1" t="s">
        <v>67</v>
      </c>
      <c r="B16" s="1" t="s">
        <v>46</v>
      </c>
      <c r="C16" s="27" t="s">
        <v>80</v>
      </c>
      <c r="D16" s="38">
        <v>22</v>
      </c>
      <c r="E16" s="27" t="s">
        <v>436</v>
      </c>
      <c r="F16" s="27"/>
      <c r="G16" s="27"/>
      <c r="H16" s="27"/>
      <c r="I16" s="27"/>
      <c r="J16" s="27"/>
      <c r="K16" s="27"/>
      <c r="L16" s="27"/>
      <c r="M16" s="27"/>
      <c r="N16" s="27"/>
      <c r="O16" s="39"/>
      <c r="P16" s="39"/>
      <c r="Q16" s="39"/>
      <c r="R16" s="39"/>
      <c r="S16" s="39"/>
      <c r="T16" s="27"/>
      <c r="U16" s="40"/>
      <c r="V16" s="22">
        <v>485</v>
      </c>
      <c r="W16" s="22" t="s">
        <v>83</v>
      </c>
      <c r="X16" s="22" t="s">
        <v>77</v>
      </c>
      <c r="Y16" s="58">
        <v>2685</v>
      </c>
      <c r="Z16" s="41"/>
      <c r="AA16" s="1" t="s">
        <v>78</v>
      </c>
      <c r="AB16" s="28" t="s">
        <v>122</v>
      </c>
    </row>
    <row r="17" spans="1:28" x14ac:dyDescent="0.3">
      <c r="A17" s="1" t="s">
        <v>67</v>
      </c>
      <c r="B17" s="1" t="s">
        <v>46</v>
      </c>
      <c r="C17" s="27" t="s">
        <v>48</v>
      </c>
      <c r="D17" s="38">
        <v>50</v>
      </c>
      <c r="E17" s="27">
        <v>12</v>
      </c>
      <c r="F17" s="27">
        <v>2</v>
      </c>
      <c r="G17" s="27">
        <v>7</v>
      </c>
      <c r="H17" s="27"/>
      <c r="I17" s="27"/>
      <c r="J17" s="27">
        <v>1</v>
      </c>
      <c r="K17" s="27">
        <v>2</v>
      </c>
      <c r="L17" s="27">
        <v>1</v>
      </c>
      <c r="M17" s="27">
        <v>4</v>
      </c>
      <c r="N17" s="27">
        <f t="shared" si="0"/>
        <v>5</v>
      </c>
      <c r="O17" s="39">
        <v>0</v>
      </c>
      <c r="P17" s="39">
        <v>1</v>
      </c>
      <c r="Q17" s="39">
        <v>0</v>
      </c>
      <c r="R17" s="39">
        <v>1</v>
      </c>
      <c r="S17" s="39">
        <v>1</v>
      </c>
      <c r="T17" s="27">
        <f t="shared" si="1"/>
        <v>5</v>
      </c>
      <c r="U17" s="40">
        <f t="shared" si="2"/>
        <v>0.75</v>
      </c>
      <c r="V17" s="22">
        <v>485</v>
      </c>
      <c r="W17" s="22" t="s">
        <v>83</v>
      </c>
      <c r="X17" s="22" t="s">
        <v>77</v>
      </c>
      <c r="Y17" s="58">
        <v>2685</v>
      </c>
      <c r="Z17" s="41"/>
      <c r="AA17" s="1" t="s">
        <v>78</v>
      </c>
      <c r="AB17" s="28" t="s">
        <v>122</v>
      </c>
    </row>
    <row r="18" spans="1:28" x14ac:dyDescent="0.3">
      <c r="A18" s="1" t="s">
        <v>67</v>
      </c>
      <c r="B18" s="1" t="s">
        <v>46</v>
      </c>
      <c r="C18" s="27" t="s">
        <v>49</v>
      </c>
      <c r="D18" s="38">
        <v>1</v>
      </c>
      <c r="E18" s="27">
        <v>35</v>
      </c>
      <c r="F18" s="27">
        <v>5</v>
      </c>
      <c r="G18" s="27">
        <v>10</v>
      </c>
      <c r="H18" s="27"/>
      <c r="I18" s="27"/>
      <c r="J18" s="27">
        <v>1</v>
      </c>
      <c r="K18" s="27">
        <v>2</v>
      </c>
      <c r="L18" s="27">
        <v>0</v>
      </c>
      <c r="M18" s="27">
        <v>5</v>
      </c>
      <c r="N18" s="27">
        <f t="shared" si="0"/>
        <v>5</v>
      </c>
      <c r="O18" s="39">
        <v>6</v>
      </c>
      <c r="P18" s="39">
        <v>5</v>
      </c>
      <c r="Q18" s="39">
        <v>3</v>
      </c>
      <c r="R18" s="39">
        <v>5</v>
      </c>
      <c r="S18" s="39">
        <v>0</v>
      </c>
      <c r="T18" s="27">
        <f t="shared" si="1"/>
        <v>11</v>
      </c>
      <c r="U18" s="40">
        <f t="shared" si="2"/>
        <v>0.74285714285714288</v>
      </c>
      <c r="V18" s="22">
        <v>485</v>
      </c>
      <c r="W18" s="22" t="s">
        <v>83</v>
      </c>
      <c r="X18" s="22" t="s">
        <v>77</v>
      </c>
      <c r="Y18" s="58">
        <v>2685</v>
      </c>
      <c r="Z18" s="41"/>
      <c r="AA18" s="1" t="s">
        <v>78</v>
      </c>
      <c r="AB18" s="28" t="s">
        <v>122</v>
      </c>
    </row>
    <row r="19" spans="1:28" x14ac:dyDescent="0.3">
      <c r="A19" s="1" t="s">
        <v>67</v>
      </c>
      <c r="B19" s="1" t="s">
        <v>46</v>
      </c>
      <c r="C19" s="27" t="s">
        <v>123</v>
      </c>
      <c r="D19" s="38">
        <v>55</v>
      </c>
      <c r="E19" s="27">
        <v>6</v>
      </c>
      <c r="F19" s="27">
        <v>3</v>
      </c>
      <c r="G19" s="27">
        <v>3</v>
      </c>
      <c r="H19" s="27"/>
      <c r="I19" s="27"/>
      <c r="J19" s="27">
        <v>0</v>
      </c>
      <c r="K19" s="27">
        <v>0</v>
      </c>
      <c r="L19" s="27">
        <v>0</v>
      </c>
      <c r="M19" s="27">
        <v>0</v>
      </c>
      <c r="N19" s="27">
        <f t="shared" si="0"/>
        <v>0</v>
      </c>
      <c r="O19" s="39">
        <v>0</v>
      </c>
      <c r="P19" s="39">
        <v>2</v>
      </c>
      <c r="Q19" s="39">
        <v>0</v>
      </c>
      <c r="R19" s="39">
        <v>0</v>
      </c>
      <c r="S19" s="39">
        <v>0</v>
      </c>
      <c r="T19" s="27">
        <f t="shared" si="1"/>
        <v>6</v>
      </c>
      <c r="U19" s="40">
        <f t="shared" si="2"/>
        <v>1</v>
      </c>
      <c r="V19" s="22">
        <v>485</v>
      </c>
      <c r="W19" s="22" t="s">
        <v>83</v>
      </c>
      <c r="X19" s="22" t="s">
        <v>77</v>
      </c>
      <c r="Y19" s="58">
        <v>2685</v>
      </c>
      <c r="Z19" s="41"/>
      <c r="AA19" s="1" t="s">
        <v>78</v>
      </c>
      <c r="AB19" s="28" t="s">
        <v>122</v>
      </c>
    </row>
    <row r="20" spans="1:28" x14ac:dyDescent="0.3">
      <c r="A20" s="1" t="s">
        <v>67</v>
      </c>
      <c r="B20" s="1" t="s">
        <v>46</v>
      </c>
      <c r="C20" s="27" t="s">
        <v>50</v>
      </c>
      <c r="D20" s="38">
        <v>12</v>
      </c>
      <c r="E20" s="27">
        <v>32</v>
      </c>
      <c r="F20" s="27">
        <v>2</v>
      </c>
      <c r="G20" s="27">
        <v>9</v>
      </c>
      <c r="H20" s="27"/>
      <c r="I20" s="27"/>
      <c r="J20" s="27">
        <v>2</v>
      </c>
      <c r="K20" s="27">
        <v>2</v>
      </c>
      <c r="L20" s="27">
        <v>2</v>
      </c>
      <c r="M20" s="27">
        <v>4</v>
      </c>
      <c r="N20" s="27">
        <f t="shared" si="0"/>
        <v>6</v>
      </c>
      <c r="O20" s="39">
        <v>7</v>
      </c>
      <c r="P20" s="39">
        <v>1</v>
      </c>
      <c r="Q20" s="39">
        <v>3</v>
      </c>
      <c r="R20" s="39">
        <v>3</v>
      </c>
      <c r="S20" s="39">
        <v>1</v>
      </c>
      <c r="T20" s="27">
        <f t="shared" si="1"/>
        <v>6</v>
      </c>
      <c r="U20" s="40">
        <f t="shared" si="2"/>
        <v>0.8125</v>
      </c>
      <c r="V20" s="22">
        <v>485</v>
      </c>
      <c r="W20" s="22" t="s">
        <v>83</v>
      </c>
      <c r="X20" s="22" t="s">
        <v>77</v>
      </c>
      <c r="Y20" s="58">
        <v>2685</v>
      </c>
      <c r="Z20" s="41"/>
      <c r="AA20" s="1" t="s">
        <v>78</v>
      </c>
      <c r="AB20" s="28" t="s">
        <v>122</v>
      </c>
    </row>
    <row r="21" spans="1:28" x14ac:dyDescent="0.3">
      <c r="A21" s="1" t="s">
        <v>67</v>
      </c>
      <c r="B21" s="1" t="s">
        <v>46</v>
      </c>
      <c r="C21" s="27" t="s">
        <v>54</v>
      </c>
      <c r="D21" s="38">
        <v>11</v>
      </c>
      <c r="E21" s="27">
        <v>16</v>
      </c>
      <c r="F21" s="27">
        <v>1</v>
      </c>
      <c r="G21" s="27">
        <v>4</v>
      </c>
      <c r="H21" s="27"/>
      <c r="I21" s="27"/>
      <c r="J21" s="27">
        <v>0</v>
      </c>
      <c r="K21" s="27">
        <v>0</v>
      </c>
      <c r="L21" s="27">
        <v>0</v>
      </c>
      <c r="M21" s="27">
        <v>0</v>
      </c>
      <c r="N21" s="27">
        <f t="shared" si="0"/>
        <v>0</v>
      </c>
      <c r="O21" s="39">
        <v>2</v>
      </c>
      <c r="P21" s="39">
        <v>1</v>
      </c>
      <c r="Q21" s="39">
        <v>3</v>
      </c>
      <c r="R21" s="39">
        <v>1</v>
      </c>
      <c r="S21" s="39">
        <v>0</v>
      </c>
      <c r="T21" s="27">
        <f t="shared" si="1"/>
        <v>2</v>
      </c>
      <c r="U21" s="40">
        <f t="shared" si="2"/>
        <v>0.5</v>
      </c>
      <c r="V21" s="22">
        <v>485</v>
      </c>
      <c r="W21" s="22" t="s">
        <v>83</v>
      </c>
      <c r="X21" s="22" t="s">
        <v>77</v>
      </c>
      <c r="Y21" s="58">
        <v>2685</v>
      </c>
      <c r="Z21" s="41"/>
      <c r="AA21" s="1" t="s">
        <v>78</v>
      </c>
      <c r="AB21" s="28" t="s">
        <v>122</v>
      </c>
    </row>
    <row r="22" spans="1:28" x14ac:dyDescent="0.3">
      <c r="A22" s="1" t="s">
        <v>67</v>
      </c>
      <c r="B22" s="1" t="s">
        <v>46</v>
      </c>
      <c r="C22" s="27" t="s">
        <v>51</v>
      </c>
      <c r="D22" s="38">
        <v>44</v>
      </c>
      <c r="E22" s="27">
        <v>46</v>
      </c>
      <c r="F22" s="27">
        <v>9</v>
      </c>
      <c r="G22" s="27">
        <v>16</v>
      </c>
      <c r="H22" s="27"/>
      <c r="I22" s="27"/>
      <c r="J22" s="27">
        <v>2</v>
      </c>
      <c r="K22" s="27">
        <v>2</v>
      </c>
      <c r="L22" s="27">
        <v>2</v>
      </c>
      <c r="M22" s="27">
        <v>10</v>
      </c>
      <c r="N22" s="27">
        <f t="shared" si="0"/>
        <v>12</v>
      </c>
      <c r="O22" s="39">
        <v>4</v>
      </c>
      <c r="P22" s="39">
        <v>2</v>
      </c>
      <c r="Q22" s="39">
        <v>3</v>
      </c>
      <c r="R22" s="39">
        <v>4</v>
      </c>
      <c r="S22" s="39">
        <v>0</v>
      </c>
      <c r="T22" s="27">
        <f t="shared" si="1"/>
        <v>20</v>
      </c>
      <c r="U22" s="40">
        <f t="shared" si="2"/>
        <v>0.84782608695652173</v>
      </c>
      <c r="V22" s="22">
        <v>485</v>
      </c>
      <c r="W22" s="22" t="s">
        <v>83</v>
      </c>
      <c r="X22" s="22" t="s">
        <v>77</v>
      </c>
      <c r="Y22" s="58">
        <v>2685</v>
      </c>
      <c r="Z22" s="41"/>
      <c r="AA22" s="1" t="s">
        <v>78</v>
      </c>
      <c r="AB22" s="28" t="s">
        <v>122</v>
      </c>
    </row>
    <row r="23" spans="1:28" x14ac:dyDescent="0.3">
      <c r="A23" s="1" t="s">
        <v>67</v>
      </c>
      <c r="B23" s="1" t="s">
        <v>46</v>
      </c>
      <c r="C23" s="27" t="s">
        <v>52</v>
      </c>
      <c r="D23" s="38">
        <v>10</v>
      </c>
      <c r="E23" s="27" t="s">
        <v>442</v>
      </c>
      <c r="F23" s="27"/>
      <c r="G23" s="27"/>
      <c r="H23" s="27"/>
      <c r="I23" s="27"/>
      <c r="J23" s="27"/>
      <c r="K23" s="27"/>
      <c r="L23" s="27"/>
      <c r="M23" s="27"/>
      <c r="N23" s="27"/>
      <c r="O23" s="39"/>
      <c r="P23" s="39"/>
      <c r="Q23" s="39"/>
      <c r="R23" s="39"/>
      <c r="S23" s="39"/>
      <c r="T23" s="27"/>
      <c r="U23" s="40" t="str">
        <f t="shared" ref="U23" si="3">IFERROR(((T23+Q23+N23-R23)+(O23*2))/E23,"")</f>
        <v/>
      </c>
      <c r="V23" s="22">
        <v>485</v>
      </c>
      <c r="W23" s="22" t="s">
        <v>83</v>
      </c>
      <c r="X23" s="22" t="s">
        <v>77</v>
      </c>
      <c r="Y23" s="58">
        <v>2685</v>
      </c>
      <c r="Z23" s="41"/>
      <c r="AA23" s="1" t="s">
        <v>78</v>
      </c>
      <c r="AB23" s="28" t="s">
        <v>122</v>
      </c>
    </row>
    <row r="24" spans="1:28" x14ac:dyDescent="0.3">
      <c r="A24" s="43" t="s">
        <v>67</v>
      </c>
      <c r="B24" s="43" t="s">
        <v>46</v>
      </c>
      <c r="C24" s="44" t="s">
        <v>40</v>
      </c>
      <c r="D24" s="43"/>
      <c r="E24" s="44">
        <f t="shared" ref="E24:T24" si="4">SUM(E13:E22)</f>
        <v>240</v>
      </c>
      <c r="F24" s="44">
        <f t="shared" si="4"/>
        <v>41</v>
      </c>
      <c r="G24" s="44">
        <f t="shared" si="4"/>
        <v>86</v>
      </c>
      <c r="H24" s="44">
        <f t="shared" si="4"/>
        <v>0</v>
      </c>
      <c r="I24" s="44">
        <f t="shared" si="4"/>
        <v>0</v>
      </c>
      <c r="J24" s="44">
        <f t="shared" si="4"/>
        <v>12</v>
      </c>
      <c r="K24" s="44">
        <f t="shared" si="4"/>
        <v>18</v>
      </c>
      <c r="L24" s="44">
        <f t="shared" si="4"/>
        <v>10</v>
      </c>
      <c r="M24" s="44">
        <f t="shared" si="4"/>
        <v>29</v>
      </c>
      <c r="N24" s="44">
        <f t="shared" si="4"/>
        <v>39</v>
      </c>
      <c r="O24" s="44">
        <f t="shared" si="4"/>
        <v>29</v>
      </c>
      <c r="P24" s="44">
        <f t="shared" si="4"/>
        <v>14</v>
      </c>
      <c r="Q24" s="44">
        <f t="shared" si="4"/>
        <v>13</v>
      </c>
      <c r="R24" s="44">
        <f t="shared" si="4"/>
        <v>24</v>
      </c>
      <c r="S24" s="44">
        <f t="shared" si="4"/>
        <v>3</v>
      </c>
      <c r="T24" s="44">
        <f t="shared" si="4"/>
        <v>94</v>
      </c>
      <c r="U24" s="45">
        <f>((T24+Q24+N24-R24)+(O24*2))/E24</f>
        <v>0.75</v>
      </c>
      <c r="V24" s="46">
        <v>485</v>
      </c>
      <c r="W24" s="46" t="s">
        <v>83</v>
      </c>
      <c r="X24" s="46" t="s">
        <v>77</v>
      </c>
      <c r="Y24" s="59">
        <v>2685</v>
      </c>
      <c r="Z24" s="47"/>
      <c r="AA24" s="43" t="s">
        <v>78</v>
      </c>
      <c r="AB24" s="68" t="s">
        <v>122</v>
      </c>
    </row>
    <row r="25" spans="1:28" x14ac:dyDescent="0.3">
      <c r="A25" s="1"/>
      <c r="B25" s="1"/>
      <c r="C25" s="1"/>
      <c r="D25" s="1"/>
      <c r="F25" s="48" t="s">
        <v>41</v>
      </c>
      <c r="G25" s="49">
        <f>F24/G24</f>
        <v>0.47674418604651164</v>
      </c>
      <c r="H25" s="27"/>
      <c r="I25" s="1"/>
      <c r="J25" s="48" t="s">
        <v>42</v>
      </c>
      <c r="K25" s="50">
        <f>J24/K24</f>
        <v>0.66666666666666663</v>
      </c>
      <c r="L25" s="1"/>
      <c r="M25" s="39" t="s">
        <v>43</v>
      </c>
      <c r="N25" s="51">
        <v>4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31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67</v>
      </c>
      <c r="C35" s="27" t="s">
        <v>87</v>
      </c>
      <c r="D35" s="38">
        <v>11</v>
      </c>
      <c r="E35" s="27">
        <v>13</v>
      </c>
      <c r="F35" s="27">
        <v>1</v>
      </c>
      <c r="G35" s="27">
        <v>3</v>
      </c>
      <c r="H35" s="27"/>
      <c r="I35" s="27"/>
      <c r="J35" s="27">
        <v>0</v>
      </c>
      <c r="K35" s="27">
        <v>0</v>
      </c>
      <c r="L35" s="27">
        <v>1</v>
      </c>
      <c r="M35" s="27">
        <v>0</v>
      </c>
      <c r="N35" s="27">
        <f t="shared" ref="N35:N45" si="5">SUM(L35:M35)</f>
        <v>1</v>
      </c>
      <c r="O35" s="27">
        <v>2</v>
      </c>
      <c r="P35" s="39">
        <v>1</v>
      </c>
      <c r="Q35" s="27">
        <v>0</v>
      </c>
      <c r="R35" s="27">
        <v>2</v>
      </c>
      <c r="S35" s="27">
        <v>0</v>
      </c>
      <c r="T35" s="27">
        <f t="shared" ref="T35:T45" si="6">(H35*3)+((F35-H35)*2)+J35</f>
        <v>2</v>
      </c>
      <c r="U35" s="40">
        <f t="shared" ref="U35:U45" si="7">IFERROR(((T35+Q35+N35-R35)+(O35*2))/E35,"")</f>
        <v>0.38461538461538464</v>
      </c>
      <c r="V35" s="22">
        <v>485</v>
      </c>
      <c r="W35" s="22" t="s">
        <v>76</v>
      </c>
      <c r="X35" s="22" t="s">
        <v>84</v>
      </c>
      <c r="Y35" s="58">
        <v>2685</v>
      </c>
      <c r="Z35" s="41"/>
      <c r="AA35" s="1" t="s">
        <v>85</v>
      </c>
      <c r="AB35" s="28" t="s">
        <v>124</v>
      </c>
    </row>
    <row r="36" spans="1:28" x14ac:dyDescent="0.3">
      <c r="A36" s="1" t="s">
        <v>46</v>
      </c>
      <c r="B36" s="1" t="s">
        <v>67</v>
      </c>
      <c r="C36" s="27" t="s">
        <v>88</v>
      </c>
      <c r="D36" s="38">
        <v>22</v>
      </c>
      <c r="E36" s="27">
        <v>18</v>
      </c>
      <c r="F36" s="27">
        <v>2</v>
      </c>
      <c r="G36" s="27">
        <v>5</v>
      </c>
      <c r="H36" s="27"/>
      <c r="I36" s="27"/>
      <c r="J36" s="27">
        <v>0</v>
      </c>
      <c r="K36" s="27">
        <v>1</v>
      </c>
      <c r="L36" s="27">
        <v>2</v>
      </c>
      <c r="M36" s="27">
        <v>1</v>
      </c>
      <c r="N36" s="27">
        <f t="shared" si="5"/>
        <v>3</v>
      </c>
      <c r="O36" s="39">
        <v>2</v>
      </c>
      <c r="P36" s="39">
        <v>1</v>
      </c>
      <c r="Q36" s="39">
        <v>1</v>
      </c>
      <c r="R36" s="39">
        <v>3</v>
      </c>
      <c r="S36" s="39">
        <v>0</v>
      </c>
      <c r="T36" s="39">
        <f t="shared" si="6"/>
        <v>4</v>
      </c>
      <c r="U36" s="40">
        <f t="shared" si="7"/>
        <v>0.5</v>
      </c>
      <c r="V36" s="22">
        <v>485</v>
      </c>
      <c r="W36" s="22" t="s">
        <v>76</v>
      </c>
      <c r="X36" s="22" t="s">
        <v>84</v>
      </c>
      <c r="Y36" s="58">
        <v>2685</v>
      </c>
      <c r="Z36" s="41"/>
      <c r="AA36" s="1" t="s">
        <v>85</v>
      </c>
      <c r="AB36" s="28" t="s">
        <v>124</v>
      </c>
    </row>
    <row r="37" spans="1:28" x14ac:dyDescent="0.3">
      <c r="A37" s="1" t="s">
        <v>46</v>
      </c>
      <c r="B37" s="1" t="s">
        <v>67</v>
      </c>
      <c r="C37" s="27" t="s">
        <v>116</v>
      </c>
      <c r="D37" s="38">
        <v>14</v>
      </c>
      <c r="E37" s="27">
        <v>31</v>
      </c>
      <c r="F37" s="27">
        <v>6</v>
      </c>
      <c r="G37" s="27">
        <v>10</v>
      </c>
      <c r="H37" s="27"/>
      <c r="I37" s="27"/>
      <c r="J37" s="27">
        <v>4</v>
      </c>
      <c r="K37" s="27">
        <v>4</v>
      </c>
      <c r="L37" s="27">
        <v>3</v>
      </c>
      <c r="M37" s="27">
        <v>6</v>
      </c>
      <c r="N37" s="27">
        <f t="shared" si="5"/>
        <v>9</v>
      </c>
      <c r="O37" s="39">
        <v>4</v>
      </c>
      <c r="P37" s="39">
        <v>2</v>
      </c>
      <c r="Q37" s="39">
        <v>6</v>
      </c>
      <c r="R37" s="39">
        <v>1</v>
      </c>
      <c r="S37" s="39">
        <v>0</v>
      </c>
      <c r="T37" s="39">
        <f t="shared" si="6"/>
        <v>16</v>
      </c>
      <c r="U37" s="40">
        <f t="shared" si="7"/>
        <v>1.2258064516129032</v>
      </c>
      <c r="V37" s="22">
        <v>485</v>
      </c>
      <c r="W37" s="22" t="s">
        <v>76</v>
      </c>
      <c r="X37" s="22" t="s">
        <v>84</v>
      </c>
      <c r="Y37" s="58">
        <v>2685</v>
      </c>
      <c r="Z37" s="41"/>
      <c r="AA37" s="1" t="s">
        <v>85</v>
      </c>
      <c r="AB37" s="28" t="s">
        <v>124</v>
      </c>
    </row>
    <row r="38" spans="1:28" x14ac:dyDescent="0.3">
      <c r="A38" s="1" t="s">
        <v>46</v>
      </c>
      <c r="B38" s="1" t="s">
        <v>67</v>
      </c>
      <c r="C38" s="27" t="s">
        <v>90</v>
      </c>
      <c r="D38" s="38">
        <v>32</v>
      </c>
      <c r="E38" s="27">
        <v>2</v>
      </c>
      <c r="F38" s="27">
        <v>0</v>
      </c>
      <c r="G38" s="27">
        <v>1</v>
      </c>
      <c r="H38" s="27"/>
      <c r="I38" s="27"/>
      <c r="J38" s="27">
        <v>0</v>
      </c>
      <c r="K38" s="27">
        <v>0</v>
      </c>
      <c r="L38" s="27">
        <v>0</v>
      </c>
      <c r="M38" s="27">
        <v>0</v>
      </c>
      <c r="N38" s="27">
        <f t="shared" si="5"/>
        <v>0</v>
      </c>
      <c r="O38" s="39">
        <v>0</v>
      </c>
      <c r="P38" s="39">
        <v>0</v>
      </c>
      <c r="Q38" s="39">
        <v>0</v>
      </c>
      <c r="R38" s="39">
        <v>1</v>
      </c>
      <c r="S38" s="39">
        <v>0</v>
      </c>
      <c r="T38" s="39">
        <f t="shared" si="6"/>
        <v>0</v>
      </c>
      <c r="U38" s="92">
        <f t="shared" si="7"/>
        <v>-0.5</v>
      </c>
      <c r="V38" s="22">
        <v>485</v>
      </c>
      <c r="W38" s="22" t="s">
        <v>76</v>
      </c>
      <c r="X38" s="22" t="s">
        <v>84</v>
      </c>
      <c r="Y38" s="58">
        <v>2685</v>
      </c>
      <c r="Z38" s="41"/>
      <c r="AA38" s="1" t="s">
        <v>85</v>
      </c>
      <c r="AB38" s="28" t="s">
        <v>124</v>
      </c>
    </row>
    <row r="39" spans="1:28" x14ac:dyDescent="0.3">
      <c r="A39" s="1" t="s">
        <v>46</v>
      </c>
      <c r="B39" s="1" t="s">
        <v>67</v>
      </c>
      <c r="C39" s="27" t="s">
        <v>91</v>
      </c>
      <c r="D39" s="38">
        <v>42</v>
      </c>
      <c r="E39" s="27">
        <v>10</v>
      </c>
      <c r="F39" s="27">
        <v>2</v>
      </c>
      <c r="G39" s="27">
        <v>4</v>
      </c>
      <c r="H39" s="27"/>
      <c r="I39" s="27"/>
      <c r="J39" s="27">
        <v>0</v>
      </c>
      <c r="K39" s="27">
        <v>0</v>
      </c>
      <c r="L39" s="27">
        <v>1</v>
      </c>
      <c r="M39" s="27">
        <v>1</v>
      </c>
      <c r="N39" s="27">
        <f t="shared" si="5"/>
        <v>2</v>
      </c>
      <c r="O39" s="39">
        <v>1</v>
      </c>
      <c r="P39" s="39">
        <v>0</v>
      </c>
      <c r="Q39" s="39">
        <v>0</v>
      </c>
      <c r="R39" s="39">
        <v>1</v>
      </c>
      <c r="S39" s="39">
        <v>0</v>
      </c>
      <c r="T39" s="39">
        <f t="shared" si="6"/>
        <v>4</v>
      </c>
      <c r="U39" s="40">
        <f t="shared" si="7"/>
        <v>0.7</v>
      </c>
      <c r="V39" s="22">
        <v>485</v>
      </c>
      <c r="W39" s="22" t="s">
        <v>76</v>
      </c>
      <c r="X39" s="22" t="s">
        <v>84</v>
      </c>
      <c r="Y39" s="58">
        <v>2685</v>
      </c>
      <c r="Z39" s="41"/>
      <c r="AA39" s="1" t="s">
        <v>85</v>
      </c>
      <c r="AB39" s="28" t="s">
        <v>124</v>
      </c>
    </row>
    <row r="40" spans="1:28" x14ac:dyDescent="0.3">
      <c r="A40" s="1" t="s">
        <v>46</v>
      </c>
      <c r="B40" s="1" t="s">
        <v>67</v>
      </c>
      <c r="C40" s="27" t="s">
        <v>92</v>
      </c>
      <c r="D40" s="38">
        <v>15</v>
      </c>
      <c r="E40" s="27">
        <v>35</v>
      </c>
      <c r="F40" s="27">
        <v>6</v>
      </c>
      <c r="G40" s="27">
        <v>10</v>
      </c>
      <c r="H40" s="27"/>
      <c r="I40" s="27"/>
      <c r="J40" s="27">
        <v>0</v>
      </c>
      <c r="K40" s="27">
        <v>0</v>
      </c>
      <c r="L40" s="27">
        <v>1</v>
      </c>
      <c r="M40" s="27">
        <v>4</v>
      </c>
      <c r="N40" s="27">
        <f t="shared" si="5"/>
        <v>5</v>
      </c>
      <c r="O40" s="39">
        <v>6</v>
      </c>
      <c r="P40" s="39">
        <v>2</v>
      </c>
      <c r="Q40" s="39">
        <v>0</v>
      </c>
      <c r="R40" s="39">
        <v>1</v>
      </c>
      <c r="S40" s="39">
        <v>0</v>
      </c>
      <c r="T40" s="39">
        <f t="shared" si="6"/>
        <v>12</v>
      </c>
      <c r="U40" s="40">
        <f t="shared" si="7"/>
        <v>0.8</v>
      </c>
      <c r="V40" s="22">
        <v>485</v>
      </c>
      <c r="W40" s="22" t="s">
        <v>76</v>
      </c>
      <c r="X40" s="22" t="s">
        <v>84</v>
      </c>
      <c r="Y40" s="58">
        <v>2685</v>
      </c>
      <c r="Z40" s="41"/>
      <c r="AA40" s="1" t="s">
        <v>85</v>
      </c>
      <c r="AB40" s="28" t="s">
        <v>124</v>
      </c>
    </row>
    <row r="41" spans="1:28" x14ac:dyDescent="0.3">
      <c r="A41" s="1" t="s">
        <v>46</v>
      </c>
      <c r="B41" s="1" t="s">
        <v>67</v>
      </c>
      <c r="C41" s="27" t="s">
        <v>93</v>
      </c>
      <c r="D41" s="38">
        <v>10</v>
      </c>
      <c r="E41" s="27">
        <v>39</v>
      </c>
      <c r="F41" s="27">
        <v>15</v>
      </c>
      <c r="G41" s="27">
        <v>23</v>
      </c>
      <c r="H41" s="27"/>
      <c r="I41" s="27"/>
      <c r="J41" s="27">
        <v>0</v>
      </c>
      <c r="K41" s="27">
        <v>0</v>
      </c>
      <c r="L41" s="27">
        <v>0</v>
      </c>
      <c r="M41" s="27">
        <v>9</v>
      </c>
      <c r="N41" s="27">
        <f t="shared" si="5"/>
        <v>9</v>
      </c>
      <c r="O41" s="39">
        <v>9</v>
      </c>
      <c r="P41" s="39">
        <v>2</v>
      </c>
      <c r="Q41" s="39">
        <v>6</v>
      </c>
      <c r="R41" s="39">
        <v>7</v>
      </c>
      <c r="S41" s="39">
        <v>0</v>
      </c>
      <c r="T41" s="39">
        <f t="shared" si="6"/>
        <v>30</v>
      </c>
      <c r="U41" s="40">
        <f t="shared" si="7"/>
        <v>1.4358974358974359</v>
      </c>
      <c r="V41" s="22">
        <v>485</v>
      </c>
      <c r="W41" s="22" t="s">
        <v>76</v>
      </c>
      <c r="X41" s="22" t="s">
        <v>84</v>
      </c>
      <c r="Y41" s="58">
        <v>2685</v>
      </c>
      <c r="Z41" s="41"/>
      <c r="AA41" s="1" t="s">
        <v>85</v>
      </c>
      <c r="AB41" s="28" t="s">
        <v>124</v>
      </c>
    </row>
    <row r="42" spans="1:28" x14ac:dyDescent="0.3">
      <c r="A42" s="1" t="s">
        <v>46</v>
      </c>
      <c r="B42" s="1" t="s">
        <v>67</v>
      </c>
      <c r="C42" s="27" t="s">
        <v>94</v>
      </c>
      <c r="D42" s="38">
        <v>33</v>
      </c>
      <c r="E42" s="27">
        <v>17</v>
      </c>
      <c r="F42" s="27">
        <v>5</v>
      </c>
      <c r="G42" s="27">
        <v>9</v>
      </c>
      <c r="H42" s="27"/>
      <c r="I42" s="27"/>
      <c r="J42" s="27">
        <v>3</v>
      </c>
      <c r="K42" s="27">
        <v>4</v>
      </c>
      <c r="L42" s="27">
        <v>2</v>
      </c>
      <c r="M42" s="27">
        <v>6</v>
      </c>
      <c r="N42" s="27">
        <f t="shared" si="5"/>
        <v>8</v>
      </c>
      <c r="O42" s="39">
        <v>2</v>
      </c>
      <c r="P42" s="39">
        <v>1</v>
      </c>
      <c r="Q42" s="39">
        <v>1</v>
      </c>
      <c r="R42" s="39">
        <v>2</v>
      </c>
      <c r="S42" s="39">
        <v>0</v>
      </c>
      <c r="T42" s="39">
        <f t="shared" si="6"/>
        <v>13</v>
      </c>
      <c r="U42" s="40">
        <f t="shared" si="7"/>
        <v>1.411764705882353</v>
      </c>
      <c r="V42" s="22">
        <v>485</v>
      </c>
      <c r="W42" s="22" t="s">
        <v>76</v>
      </c>
      <c r="X42" s="22" t="s">
        <v>84</v>
      </c>
      <c r="Y42" s="58">
        <v>2685</v>
      </c>
      <c r="Z42" s="41"/>
      <c r="AA42" s="1" t="s">
        <v>85</v>
      </c>
      <c r="AB42" s="28" t="s">
        <v>124</v>
      </c>
    </row>
    <row r="43" spans="1:28" x14ac:dyDescent="0.3">
      <c r="A43" s="1" t="s">
        <v>46</v>
      </c>
      <c r="B43" s="1" t="s">
        <v>67</v>
      </c>
      <c r="C43" s="27" t="s">
        <v>95</v>
      </c>
      <c r="D43" s="38">
        <v>24</v>
      </c>
      <c r="E43" s="27">
        <v>10</v>
      </c>
      <c r="F43" s="27">
        <v>1</v>
      </c>
      <c r="G43" s="27">
        <v>4</v>
      </c>
      <c r="H43" s="27"/>
      <c r="I43" s="27"/>
      <c r="J43" s="27">
        <v>0</v>
      </c>
      <c r="K43" s="27">
        <v>0</v>
      </c>
      <c r="L43" s="27">
        <v>0</v>
      </c>
      <c r="M43" s="27">
        <v>2</v>
      </c>
      <c r="N43" s="27">
        <f t="shared" si="5"/>
        <v>2</v>
      </c>
      <c r="O43" s="39">
        <v>1</v>
      </c>
      <c r="P43" s="39">
        <v>0</v>
      </c>
      <c r="Q43" s="39">
        <v>0</v>
      </c>
      <c r="R43" s="39">
        <v>2</v>
      </c>
      <c r="S43" s="39">
        <v>0</v>
      </c>
      <c r="T43" s="39">
        <f t="shared" si="6"/>
        <v>2</v>
      </c>
      <c r="U43" s="40">
        <f t="shared" si="7"/>
        <v>0.4</v>
      </c>
      <c r="V43" s="22">
        <v>485</v>
      </c>
      <c r="W43" s="22" t="s">
        <v>76</v>
      </c>
      <c r="X43" s="22" t="s">
        <v>84</v>
      </c>
      <c r="Y43" s="58">
        <v>2685</v>
      </c>
      <c r="Z43" s="41"/>
      <c r="AA43" s="1" t="s">
        <v>85</v>
      </c>
      <c r="AB43" s="28" t="s">
        <v>124</v>
      </c>
    </row>
    <row r="44" spans="1:28" x14ac:dyDescent="0.3">
      <c r="A44" s="1" t="s">
        <v>46</v>
      </c>
      <c r="B44" s="1" t="s">
        <v>67</v>
      </c>
      <c r="C44" s="27" t="s">
        <v>96</v>
      </c>
      <c r="D44" s="38">
        <v>35</v>
      </c>
      <c r="E44" s="27">
        <v>32</v>
      </c>
      <c r="F44" s="27">
        <v>6</v>
      </c>
      <c r="G44" s="27">
        <v>12</v>
      </c>
      <c r="H44" s="27"/>
      <c r="I44" s="27"/>
      <c r="J44" s="27">
        <v>0</v>
      </c>
      <c r="K44" s="27">
        <v>1</v>
      </c>
      <c r="L44" s="27">
        <v>2</v>
      </c>
      <c r="M44" s="27">
        <v>3</v>
      </c>
      <c r="N44" s="27">
        <f t="shared" si="5"/>
        <v>5</v>
      </c>
      <c r="O44" s="39">
        <v>1</v>
      </c>
      <c r="P44" s="39">
        <v>1</v>
      </c>
      <c r="Q44" s="39">
        <v>2</v>
      </c>
      <c r="R44" s="39">
        <v>1</v>
      </c>
      <c r="S44" s="39">
        <v>0</v>
      </c>
      <c r="T44" s="39">
        <f t="shared" si="6"/>
        <v>12</v>
      </c>
      <c r="U44" s="40">
        <f t="shared" si="7"/>
        <v>0.625</v>
      </c>
      <c r="V44" s="22">
        <v>485</v>
      </c>
      <c r="W44" s="22" t="s">
        <v>76</v>
      </c>
      <c r="X44" s="22" t="s">
        <v>84</v>
      </c>
      <c r="Y44" s="58">
        <v>2685</v>
      </c>
      <c r="Z44" s="41"/>
      <c r="AA44" s="1" t="s">
        <v>85</v>
      </c>
      <c r="AB44" s="28" t="s">
        <v>124</v>
      </c>
    </row>
    <row r="45" spans="1:28" x14ac:dyDescent="0.3">
      <c r="A45" s="1" t="s">
        <v>46</v>
      </c>
      <c r="B45" s="1" t="s">
        <v>67</v>
      </c>
      <c r="C45" s="27" t="s">
        <v>97</v>
      </c>
      <c r="D45" s="38">
        <v>40</v>
      </c>
      <c r="E45" s="27">
        <v>33</v>
      </c>
      <c r="F45" s="27">
        <v>5</v>
      </c>
      <c r="G45" s="27">
        <v>13</v>
      </c>
      <c r="H45" s="27"/>
      <c r="I45" s="27"/>
      <c r="J45" s="27">
        <v>1</v>
      </c>
      <c r="K45" s="27">
        <v>2</v>
      </c>
      <c r="L45" s="27">
        <v>2</v>
      </c>
      <c r="M45" s="27">
        <v>1</v>
      </c>
      <c r="N45" s="27">
        <f t="shared" si="5"/>
        <v>3</v>
      </c>
      <c r="O45" s="39">
        <v>0</v>
      </c>
      <c r="P45" s="39">
        <v>3</v>
      </c>
      <c r="Q45" s="39">
        <v>1</v>
      </c>
      <c r="R45" s="39">
        <v>2</v>
      </c>
      <c r="S45" s="39">
        <v>0</v>
      </c>
      <c r="T45" s="39">
        <f t="shared" si="6"/>
        <v>11</v>
      </c>
      <c r="U45" s="40">
        <f t="shared" si="7"/>
        <v>0.39393939393939392</v>
      </c>
      <c r="V45" s="22">
        <v>485</v>
      </c>
      <c r="W45" s="22" t="s">
        <v>76</v>
      </c>
      <c r="X45" s="22" t="s">
        <v>84</v>
      </c>
      <c r="Y45" s="58">
        <v>2685</v>
      </c>
      <c r="Z45" s="41"/>
      <c r="AA45" s="1" t="s">
        <v>85</v>
      </c>
      <c r="AB45" s="28" t="s">
        <v>124</v>
      </c>
    </row>
    <row r="46" spans="1:28" x14ac:dyDescent="0.3">
      <c r="A46" s="43" t="s">
        <v>46</v>
      </c>
      <c r="B46" s="43" t="s">
        <v>67</v>
      </c>
      <c r="C46" s="44" t="s">
        <v>40</v>
      </c>
      <c r="D46" s="43"/>
      <c r="E46" s="44">
        <f t="shared" ref="E46:T46" si="8">SUM(E35:E45)</f>
        <v>240</v>
      </c>
      <c r="F46" s="44">
        <f t="shared" si="8"/>
        <v>49</v>
      </c>
      <c r="G46" s="44">
        <f t="shared" si="8"/>
        <v>94</v>
      </c>
      <c r="H46" s="44">
        <f t="shared" si="8"/>
        <v>0</v>
      </c>
      <c r="I46" s="44">
        <f t="shared" si="8"/>
        <v>0</v>
      </c>
      <c r="J46" s="44">
        <f t="shared" si="8"/>
        <v>8</v>
      </c>
      <c r="K46" s="44">
        <f t="shared" si="8"/>
        <v>12</v>
      </c>
      <c r="L46" s="44">
        <f t="shared" si="8"/>
        <v>14</v>
      </c>
      <c r="M46" s="44">
        <f t="shared" si="8"/>
        <v>33</v>
      </c>
      <c r="N46" s="44">
        <f t="shared" si="8"/>
        <v>47</v>
      </c>
      <c r="O46" s="44">
        <f t="shared" si="8"/>
        <v>28</v>
      </c>
      <c r="P46" s="44">
        <f t="shared" si="8"/>
        <v>13</v>
      </c>
      <c r="Q46" s="44">
        <f t="shared" si="8"/>
        <v>17</v>
      </c>
      <c r="R46" s="44">
        <f t="shared" si="8"/>
        <v>23</v>
      </c>
      <c r="S46" s="44">
        <f t="shared" si="8"/>
        <v>0</v>
      </c>
      <c r="T46" s="44">
        <f t="shared" si="8"/>
        <v>106</v>
      </c>
      <c r="U46" s="45">
        <f>((T46+Q46+N46-R46)+(O46*2))/E46</f>
        <v>0.84583333333333333</v>
      </c>
      <c r="V46" s="46">
        <v>485</v>
      </c>
      <c r="W46" s="46" t="s">
        <v>76</v>
      </c>
      <c r="X46" s="46" t="s">
        <v>84</v>
      </c>
      <c r="Y46" s="66">
        <v>2685</v>
      </c>
      <c r="Z46" s="47"/>
      <c r="AA46" s="43" t="s">
        <v>85</v>
      </c>
      <c r="AB46" s="68" t="s">
        <v>124</v>
      </c>
    </row>
    <row r="47" spans="1:28" x14ac:dyDescent="0.3">
      <c r="A47" s="1"/>
      <c r="B47" s="1"/>
      <c r="C47" s="1"/>
      <c r="D47" s="1"/>
      <c r="F47" s="48" t="s">
        <v>41</v>
      </c>
      <c r="G47" s="49">
        <f>F46/G46</f>
        <v>0.52127659574468088</v>
      </c>
      <c r="H47" s="27"/>
      <c r="I47" s="1"/>
      <c r="J47" s="48" t="s">
        <v>42</v>
      </c>
      <c r="K47" s="50">
        <f>J46/K46</f>
        <v>0.66666666666666663</v>
      </c>
      <c r="L47" s="1"/>
      <c r="M47" s="39" t="s">
        <v>43</v>
      </c>
      <c r="N47" s="51">
        <v>5</v>
      </c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E447E-3A6F-4B19-A440-D8B51D6B75C7}">
  <sheetPr>
    <tabColor theme="2" tint="-0.249977111117893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373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29668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287</v>
      </c>
      <c r="D4" s="7" t="s">
        <v>5</v>
      </c>
      <c r="E4" s="8"/>
      <c r="F4" s="5"/>
      <c r="G4" s="1"/>
      <c r="J4" s="15" t="s">
        <v>304</v>
      </c>
      <c r="K4" s="16" t="s">
        <v>45</v>
      </c>
      <c r="L4" s="17"/>
      <c r="M4" s="18"/>
      <c r="N4" s="87"/>
      <c r="O4" s="87"/>
      <c r="P4" s="87"/>
      <c r="Q4" s="87">
        <v>128</v>
      </c>
      <c r="R4" s="20"/>
      <c r="S4" s="21">
        <f>SUM(N4:R4)</f>
        <v>128</v>
      </c>
      <c r="T4" s="22">
        <v>491</v>
      </c>
    </row>
    <row r="5" spans="1:28" x14ac:dyDescent="0.3">
      <c r="B5" s="1"/>
      <c r="C5" s="6" t="s">
        <v>225</v>
      </c>
      <c r="D5" s="7" t="s">
        <v>6</v>
      </c>
      <c r="E5" s="1"/>
      <c r="F5" s="1"/>
      <c r="G5" s="1"/>
      <c r="J5" s="15" t="s">
        <v>305</v>
      </c>
      <c r="K5" s="16" t="s">
        <v>64</v>
      </c>
      <c r="L5" s="17"/>
      <c r="M5" s="18"/>
      <c r="N5" s="87"/>
      <c r="O5" s="87"/>
      <c r="P5" s="87"/>
      <c r="Q5" s="87">
        <v>80</v>
      </c>
      <c r="R5" s="20"/>
      <c r="S5" s="21">
        <f>SUM(N5:R5)</f>
        <v>80</v>
      </c>
      <c r="T5" s="22">
        <v>491</v>
      </c>
      <c r="U5" s="1"/>
      <c r="V5" s="1"/>
      <c r="W5" s="1"/>
    </row>
    <row r="6" spans="1:28" x14ac:dyDescent="0.3">
      <c r="C6" s="23">
        <v>200</v>
      </c>
      <c r="D6" s="7" t="s">
        <v>7</v>
      </c>
      <c r="F6" s="1" t="s">
        <v>384</v>
      </c>
      <c r="T6" s="1"/>
      <c r="U6" s="1"/>
      <c r="V6" s="1"/>
      <c r="W6" s="1"/>
    </row>
    <row r="7" spans="1:28" x14ac:dyDescent="0.3">
      <c r="B7" s="1"/>
      <c r="C7" s="63"/>
      <c r="D7" s="7" t="s">
        <v>8</v>
      </c>
      <c r="G7" s="1"/>
      <c r="S7" s="1"/>
      <c r="T7" s="25" t="s">
        <v>9</v>
      </c>
      <c r="U7" s="1"/>
      <c r="V7" s="26">
        <v>491</v>
      </c>
      <c r="W7" s="1"/>
    </row>
    <row r="8" spans="1:28" x14ac:dyDescent="0.3">
      <c r="B8" s="1"/>
      <c r="C8" s="63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33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63</v>
      </c>
      <c r="B13" s="1" t="s">
        <v>46</v>
      </c>
      <c r="C13" s="27" t="s">
        <v>82</v>
      </c>
      <c r="D13" s="38">
        <v>52</v>
      </c>
      <c r="E13" s="84"/>
      <c r="F13" s="84"/>
      <c r="G13" s="84"/>
      <c r="H13" s="27"/>
      <c r="I13" s="27"/>
      <c r="J13" s="84"/>
      <c r="K13" s="84"/>
      <c r="L13" s="84"/>
      <c r="M13" s="84"/>
      <c r="N13" s="27">
        <f>SUM(L13:M13)</f>
        <v>0</v>
      </c>
      <c r="O13" s="84"/>
      <c r="P13" s="85"/>
      <c r="Q13" s="84"/>
      <c r="R13" s="84"/>
      <c r="S13" s="84"/>
      <c r="T13" s="27">
        <v>26</v>
      </c>
      <c r="U13" s="40" t="str">
        <f>IFERROR(((T13+Q13+N13-R13)+(O13*2))/E13,"")</f>
        <v/>
      </c>
      <c r="V13" s="22">
        <v>491</v>
      </c>
      <c r="W13" s="22" t="s">
        <v>76</v>
      </c>
      <c r="X13" s="22" t="s">
        <v>84</v>
      </c>
      <c r="Y13" s="58">
        <v>200</v>
      </c>
      <c r="Z13" s="41"/>
      <c r="AA13" s="1" t="s">
        <v>78</v>
      </c>
      <c r="AB13" s="28" t="s">
        <v>306</v>
      </c>
    </row>
    <row r="14" spans="1:28" x14ac:dyDescent="0.3">
      <c r="A14" s="1" t="s">
        <v>63</v>
      </c>
      <c r="B14" s="1" t="s">
        <v>46</v>
      </c>
      <c r="C14" s="27" t="s">
        <v>56</v>
      </c>
      <c r="D14" s="38">
        <v>22</v>
      </c>
      <c r="E14" s="84"/>
      <c r="F14" s="84"/>
      <c r="G14" s="84"/>
      <c r="H14" s="27"/>
      <c r="I14" s="27"/>
      <c r="J14" s="84"/>
      <c r="K14" s="84"/>
      <c r="L14" s="84"/>
      <c r="M14" s="84"/>
      <c r="N14" s="27">
        <f t="shared" ref="N14:N20" si="0">SUM(L14:M14)</f>
        <v>0</v>
      </c>
      <c r="O14" s="85"/>
      <c r="P14" s="85"/>
      <c r="Q14" s="85"/>
      <c r="R14" s="85"/>
      <c r="S14" s="85"/>
      <c r="T14" s="27">
        <v>16</v>
      </c>
      <c r="U14" s="40" t="str">
        <f t="shared" ref="U14:U22" si="1">IFERROR(((T14+Q14+N14-R14)+(O14*2))/E14,"")</f>
        <v/>
      </c>
      <c r="V14" s="22">
        <v>491</v>
      </c>
      <c r="W14" s="22" t="s">
        <v>76</v>
      </c>
      <c r="X14" s="22" t="s">
        <v>84</v>
      </c>
      <c r="Y14" s="58">
        <v>200</v>
      </c>
      <c r="Z14" s="41"/>
      <c r="AA14" s="1" t="s">
        <v>78</v>
      </c>
      <c r="AB14" s="28" t="s">
        <v>306</v>
      </c>
    </row>
    <row r="15" spans="1:28" x14ac:dyDescent="0.3">
      <c r="A15" s="1" t="s">
        <v>63</v>
      </c>
      <c r="B15" s="1" t="s">
        <v>46</v>
      </c>
      <c r="C15" s="27" t="s">
        <v>47</v>
      </c>
      <c r="D15" s="38">
        <v>7</v>
      </c>
      <c r="E15" s="84"/>
      <c r="F15" s="84"/>
      <c r="G15" s="84"/>
      <c r="H15" s="27"/>
      <c r="I15" s="27"/>
      <c r="J15" s="84"/>
      <c r="K15" s="84"/>
      <c r="L15" s="84"/>
      <c r="M15" s="84"/>
      <c r="N15" s="27">
        <f t="shared" si="0"/>
        <v>0</v>
      </c>
      <c r="O15" s="85"/>
      <c r="P15" s="85"/>
      <c r="Q15" s="85"/>
      <c r="R15" s="85"/>
      <c r="S15" s="85"/>
      <c r="T15" s="27">
        <f t="shared" ref="T15:T21" si="2">+(F15*2)+J15</f>
        <v>0</v>
      </c>
      <c r="U15" s="40" t="str">
        <f t="shared" si="1"/>
        <v/>
      </c>
      <c r="V15" s="22">
        <v>491</v>
      </c>
      <c r="W15" s="22" t="s">
        <v>76</v>
      </c>
      <c r="X15" s="22" t="s">
        <v>84</v>
      </c>
      <c r="Y15" s="58">
        <v>200</v>
      </c>
      <c r="Z15" s="41"/>
      <c r="AA15" s="1" t="s">
        <v>78</v>
      </c>
      <c r="AB15" s="28" t="s">
        <v>306</v>
      </c>
    </row>
    <row r="16" spans="1:28" x14ac:dyDescent="0.3">
      <c r="A16" s="1" t="s">
        <v>63</v>
      </c>
      <c r="B16" s="1" t="s">
        <v>46</v>
      </c>
      <c r="C16" s="27" t="s">
        <v>80</v>
      </c>
      <c r="D16" s="38">
        <v>22</v>
      </c>
      <c r="E16" s="84" t="s">
        <v>436</v>
      </c>
      <c r="F16" s="84"/>
      <c r="G16" s="84"/>
      <c r="H16" s="27"/>
      <c r="I16" s="27"/>
      <c r="J16" s="84"/>
      <c r="K16" s="84"/>
      <c r="L16" s="84"/>
      <c r="M16" s="84"/>
      <c r="N16" s="27"/>
      <c r="O16" s="85"/>
      <c r="P16" s="85"/>
      <c r="Q16" s="85"/>
      <c r="R16" s="85"/>
      <c r="S16" s="85"/>
      <c r="T16" s="27"/>
      <c r="U16" s="40" t="str">
        <f t="shared" ref="U16" si="3">IFERROR(((T16+Q16+N16-R16)+(O16*2))/E16,"")</f>
        <v/>
      </c>
      <c r="V16" s="22">
        <v>491</v>
      </c>
      <c r="W16" s="22" t="s">
        <v>76</v>
      </c>
      <c r="X16" s="22" t="s">
        <v>84</v>
      </c>
      <c r="Y16" s="58">
        <v>200</v>
      </c>
      <c r="Z16" s="41"/>
      <c r="AA16" s="1" t="s">
        <v>78</v>
      </c>
      <c r="AB16" s="28" t="s">
        <v>306</v>
      </c>
    </row>
    <row r="17" spans="1:28" x14ac:dyDescent="0.3">
      <c r="A17" s="1" t="s">
        <v>63</v>
      </c>
      <c r="B17" s="1" t="s">
        <v>46</v>
      </c>
      <c r="C17" s="27" t="s">
        <v>48</v>
      </c>
      <c r="D17" s="38">
        <v>50</v>
      </c>
      <c r="E17" s="84"/>
      <c r="F17" s="84"/>
      <c r="G17" s="84"/>
      <c r="H17" s="27"/>
      <c r="I17" s="27"/>
      <c r="J17" s="84"/>
      <c r="K17" s="84"/>
      <c r="L17" s="84"/>
      <c r="M17" s="84"/>
      <c r="N17" s="27">
        <f t="shared" si="0"/>
        <v>0</v>
      </c>
      <c r="O17" s="85"/>
      <c r="P17" s="85"/>
      <c r="Q17" s="85"/>
      <c r="R17" s="85"/>
      <c r="S17" s="85"/>
      <c r="T17" s="27">
        <f t="shared" si="2"/>
        <v>0</v>
      </c>
      <c r="U17" s="40" t="str">
        <f t="shared" si="1"/>
        <v/>
      </c>
      <c r="V17" s="22">
        <v>491</v>
      </c>
      <c r="W17" s="22" t="s">
        <v>76</v>
      </c>
      <c r="X17" s="22" t="s">
        <v>84</v>
      </c>
      <c r="Y17" s="58">
        <v>200</v>
      </c>
      <c r="Z17" s="41"/>
      <c r="AA17" s="1" t="s">
        <v>78</v>
      </c>
      <c r="AB17" s="28" t="s">
        <v>306</v>
      </c>
    </row>
    <row r="18" spans="1:28" x14ac:dyDescent="0.3">
      <c r="A18" s="1" t="s">
        <v>63</v>
      </c>
      <c r="B18" s="1" t="s">
        <v>46</v>
      </c>
      <c r="C18" s="27" t="s">
        <v>49</v>
      </c>
      <c r="D18" s="38">
        <v>1</v>
      </c>
      <c r="E18" s="84"/>
      <c r="F18" s="84"/>
      <c r="G18" s="84"/>
      <c r="H18" s="27"/>
      <c r="I18" s="27"/>
      <c r="J18" s="84"/>
      <c r="K18" s="84"/>
      <c r="L18" s="84"/>
      <c r="M18" s="84"/>
      <c r="N18" s="27">
        <f t="shared" si="0"/>
        <v>0</v>
      </c>
      <c r="O18" s="85"/>
      <c r="P18" s="85"/>
      <c r="Q18" s="85"/>
      <c r="R18" s="85"/>
      <c r="S18" s="85"/>
      <c r="T18" s="27">
        <f t="shared" si="2"/>
        <v>0</v>
      </c>
      <c r="U18" s="40" t="str">
        <f t="shared" si="1"/>
        <v/>
      </c>
      <c r="V18" s="22">
        <v>491</v>
      </c>
      <c r="W18" s="22" t="s">
        <v>76</v>
      </c>
      <c r="X18" s="22" t="s">
        <v>84</v>
      </c>
      <c r="Y18" s="58">
        <v>200</v>
      </c>
      <c r="Z18" s="41"/>
      <c r="AA18" s="1" t="s">
        <v>78</v>
      </c>
      <c r="AB18" s="28" t="s">
        <v>306</v>
      </c>
    </row>
    <row r="19" spans="1:28" x14ac:dyDescent="0.3">
      <c r="A19" s="1" t="s">
        <v>63</v>
      </c>
      <c r="B19" s="1" t="s">
        <v>46</v>
      </c>
      <c r="C19" s="27" t="s">
        <v>123</v>
      </c>
      <c r="D19" s="38">
        <v>55</v>
      </c>
      <c r="E19" s="84"/>
      <c r="F19" s="84"/>
      <c r="G19" s="84"/>
      <c r="H19" s="27"/>
      <c r="I19" s="27"/>
      <c r="J19" s="84"/>
      <c r="K19" s="84"/>
      <c r="L19" s="84"/>
      <c r="M19" s="84"/>
      <c r="N19" s="27">
        <f t="shared" si="0"/>
        <v>0</v>
      </c>
      <c r="O19" s="85"/>
      <c r="P19" s="85"/>
      <c r="Q19" s="85"/>
      <c r="R19" s="85"/>
      <c r="S19" s="85"/>
      <c r="T19" s="27">
        <f t="shared" si="2"/>
        <v>0</v>
      </c>
      <c r="U19" s="40" t="str">
        <f t="shared" si="1"/>
        <v/>
      </c>
      <c r="V19" s="22">
        <v>491</v>
      </c>
      <c r="W19" s="22" t="s">
        <v>76</v>
      </c>
      <c r="X19" s="22" t="s">
        <v>84</v>
      </c>
      <c r="Y19" s="58">
        <v>200</v>
      </c>
      <c r="Z19" s="41"/>
      <c r="AA19" s="1" t="s">
        <v>78</v>
      </c>
      <c r="AB19" s="28" t="s">
        <v>306</v>
      </c>
    </row>
    <row r="20" spans="1:28" x14ac:dyDescent="0.3">
      <c r="A20" s="1" t="s">
        <v>63</v>
      </c>
      <c r="B20" s="1" t="s">
        <v>46</v>
      </c>
      <c r="C20" s="27" t="s">
        <v>50</v>
      </c>
      <c r="D20" s="38">
        <v>12</v>
      </c>
      <c r="E20" s="84"/>
      <c r="F20" s="84"/>
      <c r="G20" s="84"/>
      <c r="H20" s="27"/>
      <c r="I20" s="27"/>
      <c r="J20" s="84"/>
      <c r="K20" s="84"/>
      <c r="L20" s="84"/>
      <c r="M20" s="84"/>
      <c r="N20" s="27">
        <f t="shared" si="0"/>
        <v>0</v>
      </c>
      <c r="O20" s="85"/>
      <c r="P20" s="85"/>
      <c r="Q20" s="85"/>
      <c r="R20" s="85"/>
      <c r="S20" s="85"/>
      <c r="T20" s="27">
        <v>18</v>
      </c>
      <c r="U20" s="40" t="str">
        <f t="shared" si="1"/>
        <v/>
      </c>
      <c r="V20" s="22">
        <v>491</v>
      </c>
      <c r="W20" s="22" t="s">
        <v>76</v>
      </c>
      <c r="X20" s="22" t="s">
        <v>84</v>
      </c>
      <c r="Y20" s="58">
        <v>200</v>
      </c>
      <c r="Z20" s="41"/>
      <c r="AA20" s="1" t="s">
        <v>78</v>
      </c>
      <c r="AB20" s="28" t="s">
        <v>306</v>
      </c>
    </row>
    <row r="21" spans="1:28" x14ac:dyDescent="0.3">
      <c r="A21" s="1" t="s">
        <v>63</v>
      </c>
      <c r="B21" s="1" t="s">
        <v>46</v>
      </c>
      <c r="C21" s="27" t="s">
        <v>54</v>
      </c>
      <c r="D21" s="38">
        <v>11</v>
      </c>
      <c r="E21" s="84"/>
      <c r="F21" s="84"/>
      <c r="G21" s="84"/>
      <c r="H21" s="27"/>
      <c r="I21" s="27"/>
      <c r="J21" s="84"/>
      <c r="K21" s="84"/>
      <c r="L21" s="84"/>
      <c r="M21" s="84"/>
      <c r="N21" s="27">
        <f>SUM(L21:M21)</f>
        <v>0</v>
      </c>
      <c r="O21" s="85"/>
      <c r="P21" s="85"/>
      <c r="Q21" s="85"/>
      <c r="R21" s="85"/>
      <c r="S21" s="85"/>
      <c r="T21" s="27">
        <f t="shared" si="2"/>
        <v>0</v>
      </c>
      <c r="U21" s="40" t="str">
        <f t="shared" si="1"/>
        <v/>
      </c>
      <c r="V21" s="22">
        <v>491</v>
      </c>
      <c r="W21" s="22" t="s">
        <v>76</v>
      </c>
      <c r="X21" s="22" t="s">
        <v>84</v>
      </c>
      <c r="Y21" s="58">
        <v>200</v>
      </c>
      <c r="Z21" s="41"/>
      <c r="AA21" s="1" t="s">
        <v>78</v>
      </c>
      <c r="AB21" s="28" t="s">
        <v>306</v>
      </c>
    </row>
    <row r="22" spans="1:28" x14ac:dyDescent="0.3">
      <c r="A22" s="1" t="s">
        <v>63</v>
      </c>
      <c r="B22" s="1" t="s">
        <v>46</v>
      </c>
      <c r="C22" s="27" t="s">
        <v>51</v>
      </c>
      <c r="D22" s="38">
        <v>44</v>
      </c>
      <c r="E22" s="84"/>
      <c r="F22" s="84"/>
      <c r="G22" s="84"/>
      <c r="H22" s="27"/>
      <c r="I22" s="27"/>
      <c r="J22" s="84"/>
      <c r="K22" s="84"/>
      <c r="L22" s="84"/>
      <c r="M22" s="84"/>
      <c r="N22" s="27">
        <f>SUM(L22:M22)</f>
        <v>0</v>
      </c>
      <c r="O22" s="85"/>
      <c r="P22" s="85"/>
      <c r="Q22" s="85"/>
      <c r="R22" s="85"/>
      <c r="S22" s="85"/>
      <c r="T22" s="27">
        <v>28</v>
      </c>
      <c r="U22" s="40" t="str">
        <f t="shared" si="1"/>
        <v/>
      </c>
      <c r="V22" s="22">
        <v>491</v>
      </c>
      <c r="W22" s="22" t="s">
        <v>76</v>
      </c>
      <c r="X22" s="22" t="s">
        <v>84</v>
      </c>
      <c r="Y22" s="58">
        <v>200</v>
      </c>
      <c r="Z22" s="41"/>
      <c r="AA22" s="1" t="s">
        <v>78</v>
      </c>
      <c r="AB22" s="28" t="s">
        <v>306</v>
      </c>
    </row>
    <row r="23" spans="1:28" x14ac:dyDescent="0.3">
      <c r="A23" s="1" t="s">
        <v>63</v>
      </c>
      <c r="B23" s="1" t="s">
        <v>46</v>
      </c>
      <c r="C23" s="27" t="s">
        <v>52</v>
      </c>
      <c r="D23" s="38">
        <v>10</v>
      </c>
      <c r="E23" s="84" t="s">
        <v>443</v>
      </c>
      <c r="F23" s="84"/>
      <c r="G23" s="84"/>
      <c r="H23" s="27"/>
      <c r="I23" s="27"/>
      <c r="J23" s="84"/>
      <c r="K23" s="84"/>
      <c r="L23" s="84"/>
      <c r="M23" s="84"/>
      <c r="N23" s="27">
        <f>SUM(L23:M23)</f>
        <v>0</v>
      </c>
      <c r="O23" s="85"/>
      <c r="P23" s="85"/>
      <c r="Q23" s="85"/>
      <c r="R23" s="85"/>
      <c r="S23" s="85"/>
      <c r="T23" s="27">
        <v>28</v>
      </c>
      <c r="U23" s="40" t="str">
        <f t="shared" ref="U23" si="4">IFERROR(((T23+Q23+N23-R23)+(O23*2))/E23,"")</f>
        <v/>
      </c>
      <c r="V23" s="22">
        <v>491</v>
      </c>
      <c r="W23" s="22" t="s">
        <v>76</v>
      </c>
      <c r="X23" s="22" t="s">
        <v>84</v>
      </c>
      <c r="Y23" s="58">
        <v>200</v>
      </c>
      <c r="Z23" s="41"/>
      <c r="AA23" s="1" t="s">
        <v>78</v>
      </c>
      <c r="AB23" s="28" t="s">
        <v>306</v>
      </c>
    </row>
    <row r="24" spans="1:28" x14ac:dyDescent="0.3">
      <c r="A24" s="1" t="s">
        <v>63</v>
      </c>
      <c r="B24" s="1" t="s">
        <v>46</v>
      </c>
      <c r="C24" s="55" t="s">
        <v>39</v>
      </c>
      <c r="D24" s="1"/>
      <c r="E24" s="55">
        <v>240</v>
      </c>
      <c r="F24" s="42"/>
      <c r="G24" s="42"/>
      <c r="H24" s="42"/>
      <c r="I24" s="42"/>
      <c r="J24" s="42"/>
      <c r="K24" s="42"/>
      <c r="L24" s="42"/>
      <c r="M24" s="42"/>
      <c r="N24" s="27"/>
      <c r="O24" s="42"/>
      <c r="P24" s="42"/>
      <c r="Q24" s="42"/>
      <c r="R24" s="42"/>
      <c r="S24" s="42"/>
      <c r="T24" s="55">
        <v>40</v>
      </c>
      <c r="U24" s="40" t="str">
        <f t="shared" ref="U24" si="5">_xlfn.IFNA("",((T24+Q24+N24-R24)+(O24*2))/E24)</f>
        <v/>
      </c>
      <c r="V24" s="22">
        <v>491</v>
      </c>
      <c r="W24" s="22" t="s">
        <v>76</v>
      </c>
      <c r="X24" s="22" t="s">
        <v>84</v>
      </c>
      <c r="Y24" s="58">
        <v>200</v>
      </c>
      <c r="Z24" s="41"/>
      <c r="AA24" s="1" t="s">
        <v>78</v>
      </c>
      <c r="AB24" s="28" t="s">
        <v>306</v>
      </c>
    </row>
    <row r="25" spans="1:28" x14ac:dyDescent="0.3">
      <c r="A25" s="43" t="s">
        <v>63</v>
      </c>
      <c r="B25" s="43" t="s">
        <v>46</v>
      </c>
      <c r="C25" s="44" t="s">
        <v>40</v>
      </c>
      <c r="D25" s="43"/>
      <c r="E25" s="44">
        <f t="shared" ref="E25:T25" si="6">SUM(E13:E24)</f>
        <v>240</v>
      </c>
      <c r="F25" s="44">
        <f t="shared" si="6"/>
        <v>0</v>
      </c>
      <c r="G25" s="44">
        <f t="shared" si="6"/>
        <v>0</v>
      </c>
      <c r="H25" s="44">
        <f t="shared" si="6"/>
        <v>0</v>
      </c>
      <c r="I25" s="44">
        <f t="shared" si="6"/>
        <v>0</v>
      </c>
      <c r="J25" s="44">
        <f t="shared" si="6"/>
        <v>0</v>
      </c>
      <c r="K25" s="44">
        <f t="shared" si="6"/>
        <v>0</v>
      </c>
      <c r="L25" s="44">
        <f t="shared" si="6"/>
        <v>0</v>
      </c>
      <c r="M25" s="44">
        <f t="shared" si="6"/>
        <v>0</v>
      </c>
      <c r="N25" s="44">
        <f t="shared" si="6"/>
        <v>0</v>
      </c>
      <c r="O25" s="44">
        <f t="shared" si="6"/>
        <v>0</v>
      </c>
      <c r="P25" s="44">
        <f t="shared" si="6"/>
        <v>0</v>
      </c>
      <c r="Q25" s="44">
        <f t="shared" si="6"/>
        <v>0</v>
      </c>
      <c r="R25" s="44">
        <f t="shared" si="6"/>
        <v>0</v>
      </c>
      <c r="S25" s="44">
        <f t="shared" si="6"/>
        <v>0</v>
      </c>
      <c r="T25" s="44">
        <f t="shared" si="6"/>
        <v>156</v>
      </c>
      <c r="U25" s="45">
        <f>((T25+Q25+N25-R25)+(O25*2))/E25</f>
        <v>0.65</v>
      </c>
      <c r="V25" s="46">
        <v>491</v>
      </c>
      <c r="W25" s="46" t="s">
        <v>76</v>
      </c>
      <c r="X25" s="46" t="s">
        <v>84</v>
      </c>
      <c r="Y25" s="59">
        <v>200</v>
      </c>
      <c r="Z25" s="47"/>
      <c r="AA25" s="43" t="s">
        <v>78</v>
      </c>
      <c r="AB25" s="68" t="s">
        <v>306</v>
      </c>
    </row>
    <row r="26" spans="1:28" x14ac:dyDescent="0.3">
      <c r="A26" s="1"/>
      <c r="B26" s="1"/>
      <c r="C26" s="1"/>
      <c r="D26" s="1"/>
      <c r="F26" s="48" t="s">
        <v>41</v>
      </c>
      <c r="G26" s="49" t="e">
        <f>F25/G25</f>
        <v>#DIV/0!</v>
      </c>
      <c r="H26" s="27"/>
      <c r="I26" s="1"/>
      <c r="J26" s="48" t="s">
        <v>42</v>
      </c>
      <c r="K26" s="50" t="e">
        <f>J25/K25</f>
        <v>#DIV/0!</v>
      </c>
      <c r="L26" s="1"/>
      <c r="M26" s="39" t="s">
        <v>43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33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63</v>
      </c>
      <c r="C35" s="27" t="s">
        <v>385</v>
      </c>
      <c r="D35" s="38">
        <v>12</v>
      </c>
      <c r="E35" s="84"/>
      <c r="F35" s="84"/>
      <c r="G35" s="84"/>
      <c r="H35" s="27"/>
      <c r="I35" s="27"/>
      <c r="J35" s="84"/>
      <c r="K35" s="84"/>
      <c r="L35" s="84"/>
      <c r="M35" s="84"/>
      <c r="N35" s="27">
        <f>SUM(L35:M35)</f>
        <v>0</v>
      </c>
      <c r="O35" s="84"/>
      <c r="P35" s="85"/>
      <c r="Q35" s="84"/>
      <c r="R35" s="84"/>
      <c r="S35" s="84"/>
      <c r="T35" s="27">
        <f>(H35*3)+((F35-H35)*2)+J35</f>
        <v>0</v>
      </c>
      <c r="U35" s="40" t="str">
        <f>IFERROR(((T35+Q35+N35-R35)+(O35*2))/E35,"")</f>
        <v/>
      </c>
      <c r="V35" s="22">
        <v>491</v>
      </c>
      <c r="W35" s="22" t="s">
        <v>83</v>
      </c>
      <c r="X35" s="22" t="s">
        <v>386</v>
      </c>
      <c r="Y35" s="58">
        <v>200</v>
      </c>
      <c r="Z35" s="41"/>
      <c r="AA35" s="1" t="s">
        <v>307</v>
      </c>
      <c r="AB35" s="28" t="s">
        <v>208</v>
      </c>
    </row>
    <row r="36" spans="1:28" x14ac:dyDescent="0.3">
      <c r="A36" s="1" t="s">
        <v>46</v>
      </c>
      <c r="B36" s="1" t="s">
        <v>63</v>
      </c>
      <c r="C36" s="27" t="s">
        <v>449</v>
      </c>
      <c r="D36" s="38">
        <v>24</v>
      </c>
      <c r="E36" s="27">
        <v>12</v>
      </c>
      <c r="F36" s="27">
        <v>1</v>
      </c>
      <c r="G36" s="27">
        <v>5</v>
      </c>
      <c r="H36" s="27"/>
      <c r="I36" s="27"/>
      <c r="J36" s="27">
        <v>0</v>
      </c>
      <c r="K36" s="27">
        <v>0</v>
      </c>
      <c r="L36" s="27">
        <v>0</v>
      </c>
      <c r="M36" s="27">
        <v>1</v>
      </c>
      <c r="N36" s="27">
        <v>1</v>
      </c>
      <c r="O36" s="27">
        <v>0</v>
      </c>
      <c r="P36" s="39">
        <v>1</v>
      </c>
      <c r="Q36" s="27">
        <v>0</v>
      </c>
      <c r="R36" s="27">
        <v>0</v>
      </c>
      <c r="S36" s="27"/>
      <c r="T36" s="27">
        <v>2</v>
      </c>
      <c r="U36" s="40"/>
      <c r="V36" s="22">
        <v>491</v>
      </c>
      <c r="W36" s="22" t="s">
        <v>83</v>
      </c>
      <c r="X36" s="22" t="s">
        <v>386</v>
      </c>
      <c r="Y36" s="58">
        <v>200</v>
      </c>
      <c r="Z36" s="41"/>
      <c r="AA36" s="1" t="s">
        <v>307</v>
      </c>
      <c r="AB36" s="28" t="s">
        <v>208</v>
      </c>
    </row>
    <row r="37" spans="1:28" x14ac:dyDescent="0.3">
      <c r="A37" s="1" t="s">
        <v>46</v>
      </c>
      <c r="B37" s="1" t="s">
        <v>63</v>
      </c>
      <c r="C37" s="27" t="s">
        <v>387</v>
      </c>
      <c r="D37" s="38">
        <v>42</v>
      </c>
      <c r="E37" s="84" t="s">
        <v>450</v>
      </c>
      <c r="F37" s="84"/>
      <c r="G37" s="84"/>
      <c r="H37" s="27"/>
      <c r="I37" s="27"/>
      <c r="J37" s="84"/>
      <c r="K37" s="84"/>
      <c r="L37" s="84"/>
      <c r="M37" s="84"/>
      <c r="N37" s="27">
        <f t="shared" ref="N37:N43" si="7">SUM(L37:M37)</f>
        <v>0</v>
      </c>
      <c r="O37" s="85"/>
      <c r="P37" s="85"/>
      <c r="Q37" s="85"/>
      <c r="R37" s="85"/>
      <c r="S37" s="85"/>
      <c r="T37" s="39">
        <f t="shared" ref="T37:T43" si="8">(H37*3)+((F37-H37)*2)+J37</f>
        <v>0</v>
      </c>
      <c r="U37" s="40" t="str">
        <f t="shared" ref="U37:U46" si="9">IFERROR(((T37+Q37+N37-R37)+(O37*2))/E37,"")</f>
        <v/>
      </c>
      <c r="V37" s="22">
        <v>491</v>
      </c>
      <c r="W37" s="22" t="s">
        <v>83</v>
      </c>
      <c r="X37" s="22" t="s">
        <v>386</v>
      </c>
      <c r="Y37" s="58">
        <v>200</v>
      </c>
      <c r="Z37" s="41" t="s">
        <v>388</v>
      </c>
      <c r="AA37" s="1" t="s">
        <v>307</v>
      </c>
      <c r="AB37" s="28" t="s">
        <v>208</v>
      </c>
    </row>
    <row r="38" spans="1:28" x14ac:dyDescent="0.3">
      <c r="A38" s="1" t="s">
        <v>46</v>
      </c>
      <c r="B38" s="1" t="s">
        <v>63</v>
      </c>
      <c r="C38" s="27" t="s">
        <v>398</v>
      </c>
      <c r="D38" s="69"/>
      <c r="E38" s="84"/>
      <c r="F38" s="84"/>
      <c r="G38" s="84"/>
      <c r="H38" s="27"/>
      <c r="I38" s="27"/>
      <c r="J38" s="84"/>
      <c r="K38" s="84"/>
      <c r="L38" s="84"/>
      <c r="M38" s="84"/>
      <c r="N38" s="27">
        <f t="shared" si="7"/>
        <v>0</v>
      </c>
      <c r="O38" s="85"/>
      <c r="P38" s="85"/>
      <c r="Q38" s="85"/>
      <c r="R38" s="85"/>
      <c r="S38" s="85"/>
      <c r="T38" s="39">
        <v>19</v>
      </c>
      <c r="U38" s="40" t="str">
        <f t="shared" si="9"/>
        <v/>
      </c>
      <c r="V38" s="22">
        <v>491</v>
      </c>
      <c r="W38" s="22" t="s">
        <v>83</v>
      </c>
      <c r="X38" s="22" t="s">
        <v>386</v>
      </c>
      <c r="Y38" s="58">
        <v>200</v>
      </c>
      <c r="Z38" s="41" t="s">
        <v>388</v>
      </c>
      <c r="AA38" s="1" t="s">
        <v>307</v>
      </c>
      <c r="AB38" s="28" t="s">
        <v>208</v>
      </c>
    </row>
    <row r="39" spans="1:28" x14ac:dyDescent="0.3">
      <c r="A39" s="1" t="s">
        <v>46</v>
      </c>
      <c r="B39" s="1" t="s">
        <v>63</v>
      </c>
      <c r="C39" s="27" t="s">
        <v>389</v>
      </c>
      <c r="D39" s="38">
        <v>53</v>
      </c>
      <c r="E39" s="84"/>
      <c r="F39" s="84"/>
      <c r="G39" s="84"/>
      <c r="H39" s="27"/>
      <c r="I39" s="27"/>
      <c r="J39" s="84"/>
      <c r="K39" s="84"/>
      <c r="L39" s="84"/>
      <c r="M39" s="84"/>
      <c r="N39" s="27">
        <f t="shared" si="7"/>
        <v>0</v>
      </c>
      <c r="O39" s="85"/>
      <c r="P39" s="85"/>
      <c r="Q39" s="85"/>
      <c r="R39" s="85"/>
      <c r="S39" s="85"/>
      <c r="T39" s="39">
        <f t="shared" si="8"/>
        <v>0</v>
      </c>
      <c r="U39" s="40" t="str">
        <f t="shared" si="9"/>
        <v/>
      </c>
      <c r="V39" s="22">
        <v>491</v>
      </c>
      <c r="W39" s="22" t="s">
        <v>83</v>
      </c>
      <c r="X39" s="22" t="s">
        <v>386</v>
      </c>
      <c r="Y39" s="58">
        <v>200</v>
      </c>
      <c r="Z39" s="41"/>
      <c r="AA39" s="1" t="s">
        <v>307</v>
      </c>
      <c r="AB39" s="28" t="s">
        <v>208</v>
      </c>
    </row>
    <row r="40" spans="1:28" x14ac:dyDescent="0.3">
      <c r="A40" s="1" t="s">
        <v>46</v>
      </c>
      <c r="B40" s="1" t="s">
        <v>63</v>
      </c>
      <c r="C40" s="27" t="s">
        <v>390</v>
      </c>
      <c r="D40" s="38">
        <v>32</v>
      </c>
      <c r="E40" s="84"/>
      <c r="F40" s="84"/>
      <c r="G40" s="84"/>
      <c r="H40" s="27"/>
      <c r="I40" s="27"/>
      <c r="J40" s="84"/>
      <c r="K40" s="84"/>
      <c r="L40" s="84"/>
      <c r="M40" s="84"/>
      <c r="N40" s="27">
        <f t="shared" si="7"/>
        <v>0</v>
      </c>
      <c r="O40" s="85"/>
      <c r="P40" s="85"/>
      <c r="Q40" s="85"/>
      <c r="R40" s="85"/>
      <c r="S40" s="85"/>
      <c r="T40" s="39">
        <v>16</v>
      </c>
      <c r="U40" s="40" t="str">
        <f t="shared" si="9"/>
        <v/>
      </c>
      <c r="V40" s="22">
        <v>491</v>
      </c>
      <c r="W40" s="22" t="s">
        <v>83</v>
      </c>
      <c r="X40" s="22" t="s">
        <v>386</v>
      </c>
      <c r="Y40" s="58">
        <v>200</v>
      </c>
      <c r="Z40" s="41" t="s">
        <v>391</v>
      </c>
      <c r="AA40" s="1" t="s">
        <v>307</v>
      </c>
      <c r="AB40" s="28" t="s">
        <v>208</v>
      </c>
    </row>
    <row r="41" spans="1:28" x14ac:dyDescent="0.3">
      <c r="A41" s="1" t="s">
        <v>46</v>
      </c>
      <c r="B41" s="1" t="s">
        <v>63</v>
      </c>
      <c r="C41" s="27" t="s">
        <v>392</v>
      </c>
      <c r="D41" s="38">
        <v>45</v>
      </c>
      <c r="E41" s="84"/>
      <c r="F41" s="84"/>
      <c r="G41" s="84"/>
      <c r="H41" s="27"/>
      <c r="I41" s="27"/>
      <c r="J41" s="84"/>
      <c r="K41" s="84"/>
      <c r="L41" s="84"/>
      <c r="M41" s="84"/>
      <c r="N41" s="27">
        <f t="shared" si="7"/>
        <v>0</v>
      </c>
      <c r="O41" s="85"/>
      <c r="P41" s="85"/>
      <c r="Q41" s="85"/>
      <c r="R41" s="85"/>
      <c r="S41" s="85"/>
      <c r="T41" s="39">
        <v>17</v>
      </c>
      <c r="U41" s="40" t="str">
        <f t="shared" si="9"/>
        <v/>
      </c>
      <c r="V41" s="22">
        <v>491</v>
      </c>
      <c r="W41" s="22" t="s">
        <v>83</v>
      </c>
      <c r="X41" s="22" t="s">
        <v>386</v>
      </c>
      <c r="Y41" s="58">
        <v>200</v>
      </c>
      <c r="Z41" s="41" t="s">
        <v>391</v>
      </c>
      <c r="AA41" s="1" t="s">
        <v>307</v>
      </c>
      <c r="AB41" s="28" t="s">
        <v>208</v>
      </c>
    </row>
    <row r="42" spans="1:28" x14ac:dyDescent="0.3">
      <c r="A42" s="1" t="s">
        <v>46</v>
      </c>
      <c r="B42" s="1" t="s">
        <v>63</v>
      </c>
      <c r="C42" s="27" t="s">
        <v>393</v>
      </c>
      <c r="D42" s="69"/>
      <c r="E42" s="84"/>
      <c r="F42" s="84"/>
      <c r="G42" s="84"/>
      <c r="H42" s="27"/>
      <c r="I42" s="27"/>
      <c r="J42" s="84"/>
      <c r="K42" s="84"/>
      <c r="L42" s="84"/>
      <c r="M42" s="84"/>
      <c r="N42" s="27">
        <f t="shared" si="7"/>
        <v>0</v>
      </c>
      <c r="O42" s="85"/>
      <c r="P42" s="85"/>
      <c r="Q42" s="85"/>
      <c r="R42" s="85"/>
      <c r="S42" s="85"/>
      <c r="T42" s="39">
        <f t="shared" si="8"/>
        <v>0</v>
      </c>
      <c r="U42" s="40" t="str">
        <f t="shared" si="9"/>
        <v/>
      </c>
      <c r="V42" s="22">
        <v>491</v>
      </c>
      <c r="W42" s="22" t="s">
        <v>83</v>
      </c>
      <c r="X42" s="22" t="s">
        <v>386</v>
      </c>
      <c r="Y42" s="58">
        <v>200</v>
      </c>
      <c r="Z42" s="41"/>
      <c r="AA42" s="1" t="s">
        <v>307</v>
      </c>
      <c r="AB42" s="28" t="s">
        <v>208</v>
      </c>
    </row>
    <row r="43" spans="1:28" x14ac:dyDescent="0.3">
      <c r="A43" s="1" t="s">
        <v>46</v>
      </c>
      <c r="B43" s="1" t="s">
        <v>63</v>
      </c>
      <c r="C43" s="27" t="s">
        <v>451</v>
      </c>
      <c r="D43" s="69"/>
      <c r="E43" s="27">
        <v>38</v>
      </c>
      <c r="F43" s="27">
        <v>2</v>
      </c>
      <c r="G43" s="27">
        <v>8</v>
      </c>
      <c r="H43" s="27"/>
      <c r="I43" s="27"/>
      <c r="J43" s="27">
        <v>7</v>
      </c>
      <c r="K43" s="27">
        <v>12</v>
      </c>
      <c r="L43" s="27">
        <v>2</v>
      </c>
      <c r="M43" s="27">
        <v>11</v>
      </c>
      <c r="N43" s="27">
        <f t="shared" si="7"/>
        <v>13</v>
      </c>
      <c r="O43" s="39">
        <v>0</v>
      </c>
      <c r="P43" s="39">
        <v>3</v>
      </c>
      <c r="Q43" s="39">
        <v>0</v>
      </c>
      <c r="R43" s="39">
        <v>1</v>
      </c>
      <c r="S43" s="39"/>
      <c r="T43" s="39">
        <f t="shared" si="8"/>
        <v>11</v>
      </c>
      <c r="U43" s="40">
        <f t="shared" si="9"/>
        <v>0.60526315789473684</v>
      </c>
      <c r="V43" s="22">
        <v>491</v>
      </c>
      <c r="W43" s="22" t="s">
        <v>83</v>
      </c>
      <c r="X43" s="22" t="s">
        <v>386</v>
      </c>
      <c r="Y43" s="58">
        <v>200</v>
      </c>
      <c r="Z43" s="41"/>
      <c r="AA43" s="1" t="s">
        <v>307</v>
      </c>
      <c r="AB43" s="28" t="s">
        <v>208</v>
      </c>
    </row>
    <row r="44" spans="1:28" x14ac:dyDescent="0.3">
      <c r="A44" s="1" t="s">
        <v>46</v>
      </c>
      <c r="B44" s="1" t="s">
        <v>63</v>
      </c>
      <c r="C44" s="27" t="s">
        <v>394</v>
      </c>
      <c r="D44" s="38">
        <v>11</v>
      </c>
      <c r="E44" s="84" t="s">
        <v>450</v>
      </c>
      <c r="F44" s="84"/>
      <c r="G44" s="84"/>
      <c r="H44" s="27"/>
      <c r="I44" s="27"/>
      <c r="J44" s="84"/>
      <c r="K44" s="84"/>
      <c r="L44" s="84"/>
      <c r="M44" s="84"/>
      <c r="N44" s="27">
        <f>SUM(L44:M44)</f>
        <v>0</v>
      </c>
      <c r="O44" s="85"/>
      <c r="P44" s="85"/>
      <c r="Q44" s="85"/>
      <c r="R44" s="85"/>
      <c r="S44" s="85"/>
      <c r="T44" s="39">
        <f>(H44*3)+((F44-H44)*2)+J44</f>
        <v>0</v>
      </c>
      <c r="U44" s="40" t="str">
        <f t="shared" si="9"/>
        <v/>
      </c>
      <c r="V44" s="22">
        <v>491</v>
      </c>
      <c r="W44" s="22" t="s">
        <v>83</v>
      </c>
      <c r="X44" s="22" t="s">
        <v>386</v>
      </c>
      <c r="Y44" s="58">
        <v>200</v>
      </c>
      <c r="Z44" s="41" t="s">
        <v>388</v>
      </c>
      <c r="AA44" s="1" t="s">
        <v>307</v>
      </c>
      <c r="AB44" s="28" t="s">
        <v>208</v>
      </c>
    </row>
    <row r="45" spans="1:28" x14ac:dyDescent="0.3">
      <c r="A45" s="1" t="s">
        <v>46</v>
      </c>
      <c r="B45" s="1" t="s">
        <v>63</v>
      </c>
      <c r="C45" s="27" t="s">
        <v>395</v>
      </c>
      <c r="D45" s="38">
        <v>55</v>
      </c>
      <c r="E45" s="84" t="s">
        <v>430</v>
      </c>
      <c r="F45" s="84"/>
      <c r="G45" s="84"/>
      <c r="H45" s="27"/>
      <c r="I45" s="27"/>
      <c r="J45" s="84"/>
      <c r="K45" s="84"/>
      <c r="L45" s="84"/>
      <c r="M45" s="84"/>
      <c r="N45" s="27">
        <f>SUM(L45:M45)</f>
        <v>0</v>
      </c>
      <c r="O45" s="85"/>
      <c r="P45" s="85"/>
      <c r="Q45" s="85"/>
      <c r="R45" s="85"/>
      <c r="S45" s="85"/>
      <c r="T45" s="39">
        <f>(H45*3)+((F45-H45)*2)+J45</f>
        <v>0</v>
      </c>
      <c r="U45" s="40" t="str">
        <f t="shared" si="9"/>
        <v/>
      </c>
      <c r="V45" s="22">
        <v>491</v>
      </c>
      <c r="W45" s="22" t="s">
        <v>83</v>
      </c>
      <c r="X45" s="22" t="s">
        <v>386</v>
      </c>
      <c r="Y45" s="58">
        <v>200</v>
      </c>
      <c r="Z45" s="41"/>
      <c r="AA45" s="1" t="s">
        <v>307</v>
      </c>
      <c r="AB45" s="28" t="s">
        <v>208</v>
      </c>
    </row>
    <row r="46" spans="1:28" x14ac:dyDescent="0.3">
      <c r="A46" s="1" t="s">
        <v>46</v>
      </c>
      <c r="B46" s="1" t="s">
        <v>63</v>
      </c>
      <c r="C46" s="27" t="s">
        <v>452</v>
      </c>
      <c r="D46" s="38">
        <v>15</v>
      </c>
      <c r="E46" s="84"/>
      <c r="F46" s="84"/>
      <c r="G46" s="84"/>
      <c r="H46" s="27"/>
      <c r="I46" s="27"/>
      <c r="J46" s="84"/>
      <c r="K46" s="84"/>
      <c r="L46" s="84"/>
      <c r="M46" s="84"/>
      <c r="N46" s="27">
        <f>SUM(L46:M46)</f>
        <v>0</v>
      </c>
      <c r="O46" s="85"/>
      <c r="P46" s="85"/>
      <c r="Q46" s="85"/>
      <c r="R46" s="85"/>
      <c r="S46" s="85"/>
      <c r="T46" s="39">
        <f>(H46*3)+((F46-H46)*2)+J46</f>
        <v>0</v>
      </c>
      <c r="U46" s="40" t="str">
        <f t="shared" si="9"/>
        <v/>
      </c>
      <c r="V46" s="22">
        <v>491</v>
      </c>
      <c r="W46" s="22" t="s">
        <v>83</v>
      </c>
      <c r="X46" s="22" t="s">
        <v>386</v>
      </c>
      <c r="Y46" s="58">
        <v>200</v>
      </c>
      <c r="Z46" s="41"/>
      <c r="AA46" s="1" t="s">
        <v>307</v>
      </c>
      <c r="AB46" s="28" t="s">
        <v>208</v>
      </c>
    </row>
    <row r="47" spans="1:28" x14ac:dyDescent="0.3">
      <c r="A47" s="1" t="s">
        <v>46</v>
      </c>
      <c r="B47" s="1" t="s">
        <v>63</v>
      </c>
      <c r="C47" s="55" t="s">
        <v>39</v>
      </c>
      <c r="D47" s="1"/>
      <c r="E47" s="55">
        <v>190</v>
      </c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55">
        <v>15</v>
      </c>
      <c r="U47" s="40" t="str">
        <f t="shared" ref="U47" si="10">_xlfn.IFNA("",((T47+Q47+N47-R47)+(O47*2))/E47)</f>
        <v/>
      </c>
      <c r="V47" s="22">
        <v>491</v>
      </c>
      <c r="W47" s="22" t="s">
        <v>83</v>
      </c>
      <c r="X47" s="22" t="s">
        <v>386</v>
      </c>
      <c r="Y47" s="58">
        <v>200</v>
      </c>
      <c r="Z47" s="41"/>
      <c r="AA47" s="1" t="s">
        <v>307</v>
      </c>
      <c r="AB47" s="28" t="s">
        <v>208</v>
      </c>
    </row>
    <row r="48" spans="1:28" x14ac:dyDescent="0.3">
      <c r="A48" s="43" t="s">
        <v>46</v>
      </c>
      <c r="B48" s="43" t="s">
        <v>63</v>
      </c>
      <c r="C48" s="44" t="s">
        <v>40</v>
      </c>
      <c r="D48" s="43"/>
      <c r="E48" s="44">
        <f t="shared" ref="E48:T48" si="11">SUM(E35:E47)</f>
        <v>240</v>
      </c>
      <c r="F48" s="44">
        <f t="shared" si="11"/>
        <v>3</v>
      </c>
      <c r="G48" s="44">
        <f t="shared" si="11"/>
        <v>13</v>
      </c>
      <c r="H48" s="44">
        <f t="shared" si="11"/>
        <v>0</v>
      </c>
      <c r="I48" s="44">
        <f t="shared" si="11"/>
        <v>0</v>
      </c>
      <c r="J48" s="44">
        <f t="shared" si="11"/>
        <v>7</v>
      </c>
      <c r="K48" s="44">
        <f t="shared" si="11"/>
        <v>12</v>
      </c>
      <c r="L48" s="44">
        <f t="shared" si="11"/>
        <v>2</v>
      </c>
      <c r="M48" s="44">
        <f t="shared" si="11"/>
        <v>12</v>
      </c>
      <c r="N48" s="44">
        <f t="shared" si="11"/>
        <v>14</v>
      </c>
      <c r="O48" s="44">
        <f t="shared" si="11"/>
        <v>0</v>
      </c>
      <c r="P48" s="44">
        <f t="shared" si="11"/>
        <v>4</v>
      </c>
      <c r="Q48" s="44">
        <f t="shared" si="11"/>
        <v>0</v>
      </c>
      <c r="R48" s="44">
        <f t="shared" si="11"/>
        <v>1</v>
      </c>
      <c r="S48" s="44">
        <f t="shared" si="11"/>
        <v>0</v>
      </c>
      <c r="T48" s="44">
        <f t="shared" si="11"/>
        <v>80</v>
      </c>
      <c r="U48" s="45">
        <f>((T48+Q48+N48-R48)+(O48*2))/E48</f>
        <v>0.38750000000000001</v>
      </c>
      <c r="V48" s="46">
        <v>491</v>
      </c>
      <c r="W48" s="46" t="s">
        <v>83</v>
      </c>
      <c r="X48" s="46" t="s">
        <v>386</v>
      </c>
      <c r="Y48" s="59">
        <v>200</v>
      </c>
      <c r="Z48" s="47"/>
      <c r="AA48" s="43" t="s">
        <v>307</v>
      </c>
      <c r="AB48" s="68" t="s">
        <v>208</v>
      </c>
    </row>
    <row r="49" spans="1:28" x14ac:dyDescent="0.3">
      <c r="A49" s="1"/>
      <c r="B49" s="1"/>
      <c r="C49" s="1"/>
      <c r="D49" s="1"/>
      <c r="F49" s="48" t="s">
        <v>41</v>
      </c>
      <c r="G49" s="49">
        <f>F48/G48</f>
        <v>0.23076923076923078</v>
      </c>
      <c r="H49" s="27"/>
      <c r="I49" s="1"/>
      <c r="J49" s="48" t="s">
        <v>42</v>
      </c>
      <c r="K49" s="50">
        <f>J48/K48</f>
        <v>0.58333333333333337</v>
      </c>
      <c r="L49" s="1"/>
      <c r="M49" s="39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  <row r="51" spans="1:28" x14ac:dyDescent="0.3">
      <c r="A51" s="1"/>
      <c r="B51" s="1"/>
      <c r="C51" s="1" t="s">
        <v>396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52"/>
      <c r="Z51" s="41"/>
      <c r="AA51" s="1"/>
      <c r="AB51" s="28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FDA3F-4554-416B-82DA-0F85CB06A51D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372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29669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110</v>
      </c>
      <c r="D4" s="7" t="s">
        <v>5</v>
      </c>
      <c r="E4" s="8"/>
      <c r="F4" s="5"/>
      <c r="G4" s="1"/>
      <c r="J4" s="15" t="s">
        <v>308</v>
      </c>
      <c r="K4" s="16" t="s">
        <v>45</v>
      </c>
      <c r="L4" s="17"/>
      <c r="M4" s="18"/>
      <c r="N4" s="19">
        <v>40</v>
      </c>
      <c r="O4" s="19">
        <v>25</v>
      </c>
      <c r="P4" s="19">
        <v>23</v>
      </c>
      <c r="Q4" s="19">
        <v>33</v>
      </c>
      <c r="R4" s="20"/>
      <c r="S4" s="21">
        <f>SUM(N4:R4)</f>
        <v>121</v>
      </c>
      <c r="T4" s="22">
        <v>492</v>
      </c>
    </row>
    <row r="5" spans="1:28" x14ac:dyDescent="0.3">
      <c r="B5" s="1"/>
      <c r="C5" s="6" t="s">
        <v>225</v>
      </c>
      <c r="D5" s="7" t="s">
        <v>6</v>
      </c>
      <c r="E5" s="1"/>
      <c r="F5" s="1"/>
      <c r="G5" s="1"/>
      <c r="J5" s="15" t="s">
        <v>309</v>
      </c>
      <c r="K5" s="16" t="s">
        <v>64</v>
      </c>
      <c r="L5" s="17"/>
      <c r="M5" s="18"/>
      <c r="N5" s="19">
        <v>16</v>
      </c>
      <c r="O5" s="19">
        <v>16</v>
      </c>
      <c r="P5" s="19">
        <v>23</v>
      </c>
      <c r="Q5" s="19">
        <v>24</v>
      </c>
      <c r="R5" s="20"/>
      <c r="S5" s="21">
        <f>SUM(N5:R5)</f>
        <v>79</v>
      </c>
      <c r="T5" s="22">
        <v>492</v>
      </c>
      <c r="U5" s="1"/>
      <c r="V5" s="1"/>
      <c r="W5" s="1"/>
    </row>
    <row r="6" spans="1:28" x14ac:dyDescent="0.3">
      <c r="C6" s="23">
        <v>100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3"/>
      <c r="D7" s="7" t="s">
        <v>8</v>
      </c>
      <c r="G7" s="1"/>
      <c r="S7" s="1"/>
      <c r="T7" s="25" t="s">
        <v>9</v>
      </c>
      <c r="U7" s="1"/>
      <c r="V7" s="26">
        <v>492</v>
      </c>
      <c r="W7" s="1"/>
    </row>
    <row r="8" spans="1:28" x14ac:dyDescent="0.3">
      <c r="B8" s="1"/>
      <c r="C8" s="63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34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63</v>
      </c>
      <c r="B13" s="1" t="s">
        <v>46</v>
      </c>
      <c r="C13" s="27" t="s">
        <v>82</v>
      </c>
      <c r="D13" s="38">
        <v>52</v>
      </c>
      <c r="E13" s="84"/>
      <c r="F13" s="84"/>
      <c r="G13" s="84"/>
      <c r="H13" s="27"/>
      <c r="I13" s="27"/>
      <c r="J13" s="84"/>
      <c r="K13" s="84"/>
      <c r="L13" s="84"/>
      <c r="M13" s="84"/>
      <c r="N13" s="27">
        <f>SUM(L13:M13)</f>
        <v>0</v>
      </c>
      <c r="O13" s="84"/>
      <c r="P13" s="85"/>
      <c r="Q13" s="84"/>
      <c r="R13" s="84"/>
      <c r="S13" s="84"/>
      <c r="T13" s="27">
        <v>14</v>
      </c>
      <c r="U13" s="40" t="str">
        <f>IFERROR(((T13+Q13+N13-R13)+(O13*2))/E13,"")</f>
        <v/>
      </c>
      <c r="V13" s="22">
        <v>492</v>
      </c>
      <c r="W13" s="22" t="s">
        <v>76</v>
      </c>
      <c r="X13" s="22" t="s">
        <v>84</v>
      </c>
      <c r="Y13" s="58">
        <v>100</v>
      </c>
      <c r="Z13" s="41"/>
      <c r="AA13" s="1" t="s">
        <v>78</v>
      </c>
      <c r="AB13" s="28" t="s">
        <v>310</v>
      </c>
    </row>
    <row r="14" spans="1:28" x14ac:dyDescent="0.3">
      <c r="A14" s="1" t="s">
        <v>63</v>
      </c>
      <c r="B14" s="1" t="s">
        <v>46</v>
      </c>
      <c r="C14" s="27" t="s">
        <v>56</v>
      </c>
      <c r="D14" s="38">
        <v>22</v>
      </c>
      <c r="E14" s="84"/>
      <c r="F14" s="84"/>
      <c r="G14" s="84"/>
      <c r="H14" s="27"/>
      <c r="I14" s="27"/>
      <c r="J14" s="84"/>
      <c r="K14" s="84"/>
      <c r="L14" s="84"/>
      <c r="M14" s="84"/>
      <c r="N14" s="27">
        <f t="shared" ref="N14:N20" si="0">SUM(L14:M14)</f>
        <v>0</v>
      </c>
      <c r="O14" s="85"/>
      <c r="P14" s="85"/>
      <c r="Q14" s="85"/>
      <c r="R14" s="85"/>
      <c r="S14" s="85"/>
      <c r="T14" s="27">
        <v>12</v>
      </c>
      <c r="U14" s="40" t="str">
        <f t="shared" ref="U14:U22" si="1">IFERROR(((T14+Q14+N14-R14)+(O14*2))/E14,"")</f>
        <v/>
      </c>
      <c r="V14" s="22">
        <v>492</v>
      </c>
      <c r="W14" s="22" t="s">
        <v>76</v>
      </c>
      <c r="X14" s="22" t="s">
        <v>84</v>
      </c>
      <c r="Y14" s="58">
        <v>100</v>
      </c>
      <c r="Z14" s="41"/>
      <c r="AA14" s="1" t="s">
        <v>78</v>
      </c>
      <c r="AB14" s="28" t="s">
        <v>310</v>
      </c>
    </row>
    <row r="15" spans="1:28" x14ac:dyDescent="0.3">
      <c r="A15" s="1" t="s">
        <v>63</v>
      </c>
      <c r="B15" s="1" t="s">
        <v>46</v>
      </c>
      <c r="C15" s="27" t="s">
        <v>47</v>
      </c>
      <c r="D15" s="38">
        <v>7</v>
      </c>
      <c r="E15" s="84"/>
      <c r="F15" s="84"/>
      <c r="G15" s="84"/>
      <c r="H15" s="27"/>
      <c r="I15" s="27"/>
      <c r="J15" s="84"/>
      <c r="K15" s="84"/>
      <c r="L15" s="84"/>
      <c r="M15" s="84"/>
      <c r="N15" s="27">
        <f t="shared" si="0"/>
        <v>0</v>
      </c>
      <c r="O15" s="85"/>
      <c r="P15" s="85"/>
      <c r="Q15" s="85"/>
      <c r="R15" s="85"/>
      <c r="S15" s="85"/>
      <c r="T15" s="27">
        <v>10</v>
      </c>
      <c r="U15" s="40" t="str">
        <f t="shared" si="1"/>
        <v/>
      </c>
      <c r="V15" s="22">
        <v>492</v>
      </c>
      <c r="W15" s="22" t="s">
        <v>76</v>
      </c>
      <c r="X15" s="22" t="s">
        <v>84</v>
      </c>
      <c r="Y15" s="58">
        <v>100</v>
      </c>
      <c r="Z15" s="41"/>
      <c r="AA15" s="1" t="s">
        <v>78</v>
      </c>
      <c r="AB15" s="28" t="s">
        <v>310</v>
      </c>
    </row>
    <row r="16" spans="1:28" x14ac:dyDescent="0.3">
      <c r="A16" s="1" t="s">
        <v>63</v>
      </c>
      <c r="B16" s="1" t="s">
        <v>46</v>
      </c>
      <c r="C16" s="27" t="s">
        <v>80</v>
      </c>
      <c r="D16" s="38">
        <v>22</v>
      </c>
      <c r="E16" s="84" t="s">
        <v>436</v>
      </c>
      <c r="F16" s="84"/>
      <c r="G16" s="84"/>
      <c r="H16" s="27"/>
      <c r="I16" s="27"/>
      <c r="J16" s="84"/>
      <c r="K16" s="84"/>
      <c r="L16" s="84"/>
      <c r="M16" s="84"/>
      <c r="N16" s="27"/>
      <c r="O16" s="85"/>
      <c r="P16" s="85"/>
      <c r="Q16" s="85"/>
      <c r="R16" s="85"/>
      <c r="S16" s="85"/>
      <c r="T16" s="27"/>
      <c r="U16" s="40"/>
      <c r="V16" s="22">
        <v>492</v>
      </c>
      <c r="W16" s="22" t="s">
        <v>76</v>
      </c>
      <c r="X16" s="22" t="s">
        <v>84</v>
      </c>
      <c r="Y16" s="58">
        <v>100</v>
      </c>
      <c r="Z16" s="41"/>
      <c r="AA16" s="1" t="s">
        <v>78</v>
      </c>
      <c r="AB16" s="28" t="s">
        <v>310</v>
      </c>
    </row>
    <row r="17" spans="1:28" x14ac:dyDescent="0.3">
      <c r="A17" s="1" t="s">
        <v>63</v>
      </c>
      <c r="B17" s="1" t="s">
        <v>46</v>
      </c>
      <c r="C17" s="27" t="s">
        <v>48</v>
      </c>
      <c r="D17" s="38">
        <v>50</v>
      </c>
      <c r="E17" s="84"/>
      <c r="F17" s="84"/>
      <c r="G17" s="84"/>
      <c r="H17" s="27"/>
      <c r="I17" s="27"/>
      <c r="J17" s="84"/>
      <c r="K17" s="84"/>
      <c r="L17" s="84"/>
      <c r="M17" s="84"/>
      <c r="N17" s="27">
        <f t="shared" si="0"/>
        <v>0</v>
      </c>
      <c r="O17" s="85"/>
      <c r="P17" s="85"/>
      <c r="Q17" s="85"/>
      <c r="R17" s="85"/>
      <c r="S17" s="85"/>
      <c r="T17" s="27">
        <v>24</v>
      </c>
      <c r="U17" s="40" t="str">
        <f t="shared" si="1"/>
        <v/>
      </c>
      <c r="V17" s="22">
        <v>492</v>
      </c>
      <c r="W17" s="22" t="s">
        <v>76</v>
      </c>
      <c r="X17" s="22" t="s">
        <v>84</v>
      </c>
      <c r="Y17" s="58">
        <v>100</v>
      </c>
      <c r="Z17" s="41"/>
      <c r="AA17" s="1" t="s">
        <v>78</v>
      </c>
      <c r="AB17" s="28" t="s">
        <v>310</v>
      </c>
    </row>
    <row r="18" spans="1:28" x14ac:dyDescent="0.3">
      <c r="A18" s="1" t="s">
        <v>63</v>
      </c>
      <c r="B18" s="1" t="s">
        <v>46</v>
      </c>
      <c r="C18" s="27" t="s">
        <v>49</v>
      </c>
      <c r="D18" s="38">
        <v>1</v>
      </c>
      <c r="E18" s="84"/>
      <c r="F18" s="84"/>
      <c r="G18" s="84"/>
      <c r="H18" s="27"/>
      <c r="I18" s="27"/>
      <c r="J18" s="84"/>
      <c r="K18" s="84"/>
      <c r="L18" s="84"/>
      <c r="M18" s="84"/>
      <c r="N18" s="27">
        <f t="shared" si="0"/>
        <v>0</v>
      </c>
      <c r="O18" s="85"/>
      <c r="P18" s="85"/>
      <c r="Q18" s="85"/>
      <c r="R18" s="85"/>
      <c r="S18" s="85"/>
      <c r="T18" s="27">
        <v>6</v>
      </c>
      <c r="U18" s="40" t="str">
        <f t="shared" si="1"/>
        <v/>
      </c>
      <c r="V18" s="22">
        <v>492</v>
      </c>
      <c r="W18" s="22" t="s">
        <v>76</v>
      </c>
      <c r="X18" s="22" t="s">
        <v>84</v>
      </c>
      <c r="Y18" s="58">
        <v>100</v>
      </c>
      <c r="Z18" s="41"/>
      <c r="AA18" s="1" t="s">
        <v>78</v>
      </c>
      <c r="AB18" s="28" t="s">
        <v>310</v>
      </c>
    </row>
    <row r="19" spans="1:28" x14ac:dyDescent="0.3">
      <c r="A19" s="1" t="s">
        <v>63</v>
      </c>
      <c r="B19" s="1" t="s">
        <v>46</v>
      </c>
      <c r="C19" s="27" t="s">
        <v>123</v>
      </c>
      <c r="D19" s="38">
        <v>55</v>
      </c>
      <c r="E19" s="84"/>
      <c r="F19" s="84"/>
      <c r="G19" s="84"/>
      <c r="H19" s="27"/>
      <c r="I19" s="27"/>
      <c r="J19" s="84"/>
      <c r="K19" s="84"/>
      <c r="L19" s="84"/>
      <c r="M19" s="84"/>
      <c r="N19" s="27">
        <f t="shared" si="0"/>
        <v>0</v>
      </c>
      <c r="O19" s="85"/>
      <c r="P19" s="85"/>
      <c r="Q19" s="85"/>
      <c r="R19" s="85"/>
      <c r="S19" s="85"/>
      <c r="T19" s="27">
        <v>6</v>
      </c>
      <c r="U19" s="40" t="str">
        <f t="shared" si="1"/>
        <v/>
      </c>
      <c r="V19" s="22">
        <v>492</v>
      </c>
      <c r="W19" s="22" t="s">
        <v>76</v>
      </c>
      <c r="X19" s="22" t="s">
        <v>84</v>
      </c>
      <c r="Y19" s="58">
        <v>100</v>
      </c>
      <c r="Z19" s="41"/>
      <c r="AA19" s="1" t="s">
        <v>78</v>
      </c>
      <c r="AB19" s="28" t="s">
        <v>310</v>
      </c>
    </row>
    <row r="20" spans="1:28" x14ac:dyDescent="0.3">
      <c r="A20" s="1" t="s">
        <v>63</v>
      </c>
      <c r="B20" s="1" t="s">
        <v>46</v>
      </c>
      <c r="C20" s="27" t="s">
        <v>50</v>
      </c>
      <c r="D20" s="38">
        <v>12</v>
      </c>
      <c r="E20" s="84"/>
      <c r="F20" s="84"/>
      <c r="G20" s="84"/>
      <c r="H20" s="27"/>
      <c r="I20" s="27"/>
      <c r="J20" s="84"/>
      <c r="K20" s="84"/>
      <c r="L20" s="84"/>
      <c r="M20" s="84"/>
      <c r="N20" s="27">
        <f t="shared" si="0"/>
        <v>0</v>
      </c>
      <c r="O20" s="85"/>
      <c r="P20" s="85"/>
      <c r="Q20" s="85"/>
      <c r="R20" s="85"/>
      <c r="S20" s="85"/>
      <c r="T20" s="27">
        <v>18</v>
      </c>
      <c r="U20" s="40" t="str">
        <f t="shared" si="1"/>
        <v/>
      </c>
      <c r="V20" s="22">
        <v>492</v>
      </c>
      <c r="W20" s="22" t="s">
        <v>76</v>
      </c>
      <c r="X20" s="22" t="s">
        <v>84</v>
      </c>
      <c r="Y20" s="58">
        <v>100</v>
      </c>
      <c r="Z20" s="41"/>
      <c r="AA20" s="1" t="s">
        <v>78</v>
      </c>
      <c r="AB20" s="28" t="s">
        <v>310</v>
      </c>
    </row>
    <row r="21" spans="1:28" x14ac:dyDescent="0.3">
      <c r="A21" s="1" t="s">
        <v>63</v>
      </c>
      <c r="B21" s="1" t="s">
        <v>46</v>
      </c>
      <c r="C21" s="27" t="s">
        <v>54</v>
      </c>
      <c r="D21" s="38">
        <v>11</v>
      </c>
      <c r="E21" s="84" t="s">
        <v>356</v>
      </c>
      <c r="F21" s="84"/>
      <c r="G21" s="84"/>
      <c r="H21" s="27"/>
      <c r="I21" s="27"/>
      <c r="J21" s="84"/>
      <c r="K21" s="84"/>
      <c r="L21" s="84"/>
      <c r="M21" s="84"/>
      <c r="N21" s="27"/>
      <c r="O21" s="85"/>
      <c r="P21" s="85"/>
      <c r="Q21" s="85"/>
      <c r="R21" s="85"/>
      <c r="S21" s="85"/>
      <c r="T21" s="27"/>
      <c r="U21" s="40" t="str">
        <f t="shared" si="1"/>
        <v/>
      </c>
      <c r="V21" s="22">
        <v>492</v>
      </c>
      <c r="W21" s="22" t="s">
        <v>76</v>
      </c>
      <c r="X21" s="22" t="s">
        <v>84</v>
      </c>
      <c r="Y21" s="58">
        <v>100</v>
      </c>
      <c r="Z21" s="41"/>
      <c r="AA21" s="1" t="s">
        <v>78</v>
      </c>
      <c r="AB21" s="28" t="s">
        <v>310</v>
      </c>
    </row>
    <row r="22" spans="1:28" x14ac:dyDescent="0.3">
      <c r="A22" s="1" t="s">
        <v>63</v>
      </c>
      <c r="B22" s="1" t="s">
        <v>46</v>
      </c>
      <c r="C22" s="27" t="s">
        <v>51</v>
      </c>
      <c r="D22" s="38">
        <v>44</v>
      </c>
      <c r="E22" s="84"/>
      <c r="F22" s="84"/>
      <c r="G22" s="84"/>
      <c r="H22" s="27"/>
      <c r="I22" s="27"/>
      <c r="J22" s="84"/>
      <c r="K22" s="84"/>
      <c r="L22" s="84"/>
      <c r="M22" s="27">
        <v>13</v>
      </c>
      <c r="N22" s="27">
        <f>SUM(L22:M22)</f>
        <v>13</v>
      </c>
      <c r="O22" s="85"/>
      <c r="P22" s="85"/>
      <c r="Q22" s="85"/>
      <c r="R22" s="85"/>
      <c r="S22" s="85"/>
      <c r="T22" s="27">
        <v>31</v>
      </c>
      <c r="U22" s="40" t="str">
        <f t="shared" si="1"/>
        <v/>
      </c>
      <c r="V22" s="22">
        <v>492</v>
      </c>
      <c r="W22" s="22" t="s">
        <v>76</v>
      </c>
      <c r="X22" s="22" t="s">
        <v>84</v>
      </c>
      <c r="Y22" s="58">
        <v>100</v>
      </c>
      <c r="Z22" s="41"/>
      <c r="AA22" s="1" t="s">
        <v>78</v>
      </c>
      <c r="AB22" s="28" t="s">
        <v>310</v>
      </c>
    </row>
    <row r="23" spans="1:28" x14ac:dyDescent="0.3">
      <c r="A23" s="1" t="s">
        <v>63</v>
      </c>
      <c r="B23" s="1" t="s">
        <v>46</v>
      </c>
      <c r="C23" s="27" t="s">
        <v>52</v>
      </c>
      <c r="D23" s="38">
        <v>10</v>
      </c>
      <c r="E23" s="84" t="s">
        <v>443</v>
      </c>
      <c r="F23" s="84"/>
      <c r="G23" s="84"/>
      <c r="H23" s="27"/>
      <c r="I23" s="27"/>
      <c r="J23" s="84"/>
      <c r="K23" s="84"/>
      <c r="L23" s="84"/>
      <c r="M23" s="27"/>
      <c r="N23" s="27"/>
      <c r="O23" s="85"/>
      <c r="P23" s="85"/>
      <c r="Q23" s="85"/>
      <c r="R23" s="85"/>
      <c r="S23" s="85"/>
      <c r="T23" s="27"/>
      <c r="U23" s="40"/>
      <c r="V23" s="22">
        <v>492</v>
      </c>
      <c r="W23" s="22" t="s">
        <v>76</v>
      </c>
      <c r="X23" s="22" t="s">
        <v>84</v>
      </c>
      <c r="Y23" s="58">
        <v>100</v>
      </c>
      <c r="Z23" s="41"/>
      <c r="AA23" s="1" t="s">
        <v>78</v>
      </c>
      <c r="AB23" s="28" t="s">
        <v>310</v>
      </c>
    </row>
    <row r="24" spans="1:28" x14ac:dyDescent="0.3">
      <c r="A24" s="1" t="s">
        <v>63</v>
      </c>
      <c r="B24" s="1" t="s">
        <v>46</v>
      </c>
      <c r="C24" s="55" t="s">
        <v>39</v>
      </c>
      <c r="D24" s="1"/>
      <c r="E24" s="55">
        <v>240</v>
      </c>
      <c r="F24" s="55">
        <v>49</v>
      </c>
      <c r="G24" s="55"/>
      <c r="H24" s="55"/>
      <c r="I24" s="55"/>
      <c r="J24" s="55">
        <v>23</v>
      </c>
      <c r="K24" s="55">
        <v>28</v>
      </c>
      <c r="L24" s="55"/>
      <c r="M24" s="55"/>
      <c r="N24" s="5"/>
      <c r="O24" s="55"/>
      <c r="P24" s="55">
        <v>13</v>
      </c>
      <c r="Q24" s="55"/>
      <c r="R24" s="42"/>
      <c r="S24" s="42"/>
      <c r="T24" s="27"/>
      <c r="U24" s="40" t="str">
        <f t="shared" ref="U24" si="2">_xlfn.IFNA("",((T24+Q24+N24-R24)+(O24*2))/E24)</f>
        <v/>
      </c>
      <c r="V24" s="22">
        <v>492</v>
      </c>
      <c r="W24" s="22" t="s">
        <v>76</v>
      </c>
      <c r="X24" s="22" t="s">
        <v>84</v>
      </c>
      <c r="Y24" s="58">
        <v>100</v>
      </c>
      <c r="Z24" s="41"/>
      <c r="AA24" s="1" t="s">
        <v>78</v>
      </c>
      <c r="AB24" s="28" t="s">
        <v>310</v>
      </c>
    </row>
    <row r="25" spans="1:28" x14ac:dyDescent="0.3">
      <c r="A25" s="43" t="s">
        <v>63</v>
      </c>
      <c r="B25" s="43" t="s">
        <v>46</v>
      </c>
      <c r="C25" s="44" t="s">
        <v>40</v>
      </c>
      <c r="D25" s="43"/>
      <c r="E25" s="44">
        <f t="shared" ref="E25:T25" si="3">SUM(E13:E24)</f>
        <v>240</v>
      </c>
      <c r="F25" s="44">
        <f t="shared" si="3"/>
        <v>49</v>
      </c>
      <c r="G25" s="44">
        <f t="shared" si="3"/>
        <v>0</v>
      </c>
      <c r="H25" s="44">
        <f t="shared" si="3"/>
        <v>0</v>
      </c>
      <c r="I25" s="44">
        <f t="shared" si="3"/>
        <v>0</v>
      </c>
      <c r="J25" s="44">
        <f t="shared" si="3"/>
        <v>23</v>
      </c>
      <c r="K25" s="44">
        <f t="shared" si="3"/>
        <v>28</v>
      </c>
      <c r="L25" s="44">
        <f t="shared" si="3"/>
        <v>0</v>
      </c>
      <c r="M25" s="44">
        <f t="shared" si="3"/>
        <v>13</v>
      </c>
      <c r="N25" s="44">
        <f t="shared" si="3"/>
        <v>13</v>
      </c>
      <c r="O25" s="44">
        <f t="shared" si="3"/>
        <v>0</v>
      </c>
      <c r="P25" s="44">
        <f t="shared" si="3"/>
        <v>13</v>
      </c>
      <c r="Q25" s="44">
        <f t="shared" si="3"/>
        <v>0</v>
      </c>
      <c r="R25" s="44">
        <f t="shared" si="3"/>
        <v>0</v>
      </c>
      <c r="S25" s="44">
        <f t="shared" si="3"/>
        <v>0</v>
      </c>
      <c r="T25" s="44">
        <f t="shared" si="3"/>
        <v>121</v>
      </c>
      <c r="U25" s="45">
        <f>((T25+Q25+N25-R25)+(O25*2))/E25</f>
        <v>0.55833333333333335</v>
      </c>
      <c r="V25" s="46">
        <v>492</v>
      </c>
      <c r="W25" s="46" t="s">
        <v>76</v>
      </c>
      <c r="X25" s="46" t="s">
        <v>84</v>
      </c>
      <c r="Y25" s="59">
        <v>100</v>
      </c>
      <c r="Z25" s="47"/>
      <c r="AA25" s="43" t="s">
        <v>78</v>
      </c>
      <c r="AB25" s="68" t="s">
        <v>310</v>
      </c>
    </row>
    <row r="26" spans="1:28" x14ac:dyDescent="0.3">
      <c r="A26" s="1"/>
      <c r="B26" s="1"/>
      <c r="C26" s="1"/>
      <c r="D26" s="1"/>
      <c r="F26" s="48" t="s">
        <v>41</v>
      </c>
      <c r="G26" s="49" t="e">
        <f>F25/G25</f>
        <v>#DIV/0!</v>
      </c>
      <c r="H26" s="27"/>
      <c r="I26" s="1"/>
      <c r="J26" s="48" t="s">
        <v>42</v>
      </c>
      <c r="K26" s="50">
        <f>J25/K25</f>
        <v>0.8214285714285714</v>
      </c>
      <c r="L26" s="1"/>
      <c r="M26" s="39" t="s">
        <v>43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38"/>
      <c r="D28" s="1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73"/>
      <c r="V28" s="22"/>
      <c r="W28" s="22"/>
      <c r="X28" s="22"/>
      <c r="Y28" s="74"/>
      <c r="Z28" s="41"/>
      <c r="AA28" s="1"/>
      <c r="AB28" s="1"/>
    </row>
    <row r="29" spans="1:28" x14ac:dyDescent="0.3">
      <c r="A29" s="1"/>
      <c r="B29" s="1"/>
      <c r="C29" s="1"/>
      <c r="D29" s="1"/>
      <c r="F29" s="48"/>
      <c r="G29" s="70"/>
      <c r="H29" s="27"/>
      <c r="I29" s="1"/>
      <c r="J29" s="48"/>
      <c r="K29" s="71"/>
      <c r="L29" s="1"/>
      <c r="M29" s="39"/>
      <c r="N29" s="72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5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34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63</v>
      </c>
      <c r="C35" s="27" t="s">
        <v>385</v>
      </c>
      <c r="D35" s="38">
        <v>12</v>
      </c>
      <c r="E35" s="84"/>
      <c r="F35" s="84"/>
      <c r="G35" s="84"/>
      <c r="H35" s="27"/>
      <c r="I35" s="27"/>
      <c r="J35" s="84"/>
      <c r="K35" s="84"/>
      <c r="L35" s="84"/>
      <c r="M35" s="84"/>
      <c r="N35" s="27">
        <f>SUM(L35:M35)</f>
        <v>0</v>
      </c>
      <c r="O35" s="84"/>
      <c r="P35" s="85"/>
      <c r="Q35" s="84"/>
      <c r="R35" s="84"/>
      <c r="S35" s="84"/>
      <c r="T35" s="27">
        <v>4</v>
      </c>
      <c r="U35" s="40" t="str">
        <f>IFERROR(((T35+Q35+N35-R35)+(O35*2))/E35,"")</f>
        <v/>
      </c>
      <c r="V35" s="22">
        <v>492</v>
      </c>
      <c r="W35" s="22" t="s">
        <v>83</v>
      </c>
      <c r="X35" s="22" t="s">
        <v>77</v>
      </c>
      <c r="Y35" s="58">
        <v>100</v>
      </c>
      <c r="Z35" s="41"/>
      <c r="AA35" s="1" t="s">
        <v>307</v>
      </c>
      <c r="AB35" s="28" t="s">
        <v>214</v>
      </c>
    </row>
    <row r="36" spans="1:28" x14ac:dyDescent="0.3">
      <c r="A36" s="1" t="s">
        <v>46</v>
      </c>
      <c r="B36" s="1" t="s">
        <v>63</v>
      </c>
      <c r="C36" s="27" t="s">
        <v>387</v>
      </c>
      <c r="D36" s="38">
        <v>42</v>
      </c>
      <c r="E36" s="84"/>
      <c r="F36" s="84"/>
      <c r="G36" s="84"/>
      <c r="H36" s="27"/>
      <c r="I36" s="27"/>
      <c r="J36" s="84"/>
      <c r="K36" s="84"/>
      <c r="L36" s="84"/>
      <c r="M36" s="84"/>
      <c r="N36" s="27">
        <f t="shared" ref="N36:N41" si="4">SUM(L36:M36)</f>
        <v>0</v>
      </c>
      <c r="O36" s="85"/>
      <c r="P36" s="85"/>
      <c r="Q36" s="85"/>
      <c r="R36" s="85"/>
      <c r="S36" s="85"/>
      <c r="T36" s="39">
        <f t="shared" ref="T36:T38" si="5">(H36*3)+((F36-H36)*2)+J36</f>
        <v>0</v>
      </c>
      <c r="U36" s="40" t="str">
        <f t="shared" ref="U36:U44" si="6">IFERROR(((T36+Q36+N36-R36)+(O36*2))/E36,"")</f>
        <v/>
      </c>
      <c r="V36" s="22">
        <v>492</v>
      </c>
      <c r="W36" s="22" t="s">
        <v>83</v>
      </c>
      <c r="X36" s="22" t="s">
        <v>77</v>
      </c>
      <c r="Y36" s="58">
        <v>100</v>
      </c>
      <c r="Z36" s="41"/>
      <c r="AA36" s="1" t="s">
        <v>307</v>
      </c>
      <c r="AB36" s="28" t="s">
        <v>214</v>
      </c>
    </row>
    <row r="37" spans="1:28" x14ac:dyDescent="0.3">
      <c r="A37" s="1" t="s">
        <v>46</v>
      </c>
      <c r="B37" s="1" t="s">
        <v>63</v>
      </c>
      <c r="C37" s="27" t="s">
        <v>398</v>
      </c>
      <c r="D37" s="69"/>
      <c r="E37" s="84"/>
      <c r="F37" s="84"/>
      <c r="G37" s="84"/>
      <c r="H37" s="27"/>
      <c r="I37" s="27"/>
      <c r="J37" s="84"/>
      <c r="K37" s="84"/>
      <c r="L37" s="84"/>
      <c r="M37" s="84"/>
      <c r="N37" s="27">
        <f t="shared" si="4"/>
        <v>0</v>
      </c>
      <c r="O37" s="85"/>
      <c r="P37" s="85"/>
      <c r="Q37" s="85"/>
      <c r="R37" s="85"/>
      <c r="S37" s="85"/>
      <c r="T37" s="39">
        <v>22</v>
      </c>
      <c r="U37" s="40" t="str">
        <f t="shared" si="6"/>
        <v/>
      </c>
      <c r="V37" s="22">
        <v>492</v>
      </c>
      <c r="W37" s="22" t="s">
        <v>83</v>
      </c>
      <c r="X37" s="22" t="s">
        <v>77</v>
      </c>
      <c r="Y37" s="58">
        <v>100</v>
      </c>
      <c r="Z37" s="41"/>
      <c r="AA37" s="1" t="s">
        <v>307</v>
      </c>
      <c r="AB37" s="28" t="s">
        <v>214</v>
      </c>
    </row>
    <row r="38" spans="1:28" x14ac:dyDescent="0.3">
      <c r="A38" s="1" t="s">
        <v>46</v>
      </c>
      <c r="B38" s="1" t="s">
        <v>63</v>
      </c>
      <c r="C38" s="27" t="s">
        <v>389</v>
      </c>
      <c r="D38" s="38">
        <v>53</v>
      </c>
      <c r="E38" s="84"/>
      <c r="F38" s="84"/>
      <c r="G38" s="84"/>
      <c r="H38" s="27"/>
      <c r="I38" s="27"/>
      <c r="J38" s="84"/>
      <c r="K38" s="84"/>
      <c r="L38" s="84"/>
      <c r="M38" s="84"/>
      <c r="N38" s="27">
        <f t="shared" si="4"/>
        <v>0</v>
      </c>
      <c r="O38" s="85"/>
      <c r="P38" s="85"/>
      <c r="Q38" s="85"/>
      <c r="R38" s="85"/>
      <c r="S38" s="85"/>
      <c r="T38" s="39">
        <f t="shared" si="5"/>
        <v>0</v>
      </c>
      <c r="U38" s="40" t="str">
        <f t="shared" si="6"/>
        <v/>
      </c>
      <c r="V38" s="22">
        <v>492</v>
      </c>
      <c r="W38" s="22" t="s">
        <v>83</v>
      </c>
      <c r="X38" s="22" t="s">
        <v>77</v>
      </c>
      <c r="Y38" s="58">
        <v>100</v>
      </c>
      <c r="Z38" s="41"/>
      <c r="AA38" s="1" t="s">
        <v>307</v>
      </c>
      <c r="AB38" s="28" t="s">
        <v>214</v>
      </c>
    </row>
    <row r="39" spans="1:28" x14ac:dyDescent="0.3">
      <c r="A39" s="1" t="s">
        <v>46</v>
      </c>
      <c r="B39" s="1" t="s">
        <v>63</v>
      </c>
      <c r="C39" s="27" t="s">
        <v>390</v>
      </c>
      <c r="D39" s="38">
        <v>32</v>
      </c>
      <c r="E39" s="84"/>
      <c r="F39" s="84"/>
      <c r="G39" s="84"/>
      <c r="H39" s="27"/>
      <c r="I39" s="27"/>
      <c r="J39" s="84"/>
      <c r="K39" s="84"/>
      <c r="L39" s="84"/>
      <c r="M39" s="84"/>
      <c r="N39" s="27">
        <f t="shared" si="4"/>
        <v>0</v>
      </c>
      <c r="O39" s="85"/>
      <c r="P39" s="85"/>
      <c r="Q39" s="85"/>
      <c r="R39" s="85"/>
      <c r="S39" s="85"/>
      <c r="T39" s="39">
        <v>16</v>
      </c>
      <c r="U39" s="40" t="str">
        <f t="shared" si="6"/>
        <v/>
      </c>
      <c r="V39" s="22">
        <v>492</v>
      </c>
      <c r="W39" s="22" t="s">
        <v>83</v>
      </c>
      <c r="X39" s="22" t="s">
        <v>77</v>
      </c>
      <c r="Y39" s="58">
        <v>100</v>
      </c>
      <c r="Z39" s="41"/>
      <c r="AA39" s="1" t="s">
        <v>307</v>
      </c>
      <c r="AB39" s="28" t="s">
        <v>214</v>
      </c>
    </row>
    <row r="40" spans="1:28" x14ac:dyDescent="0.3">
      <c r="A40" s="1" t="s">
        <v>46</v>
      </c>
      <c r="B40" s="1" t="s">
        <v>63</v>
      </c>
      <c r="C40" s="27" t="s">
        <v>392</v>
      </c>
      <c r="D40" s="38">
        <v>45</v>
      </c>
      <c r="E40" s="84"/>
      <c r="F40" s="84"/>
      <c r="G40" s="84"/>
      <c r="H40" s="27"/>
      <c r="I40" s="27"/>
      <c r="J40" s="84"/>
      <c r="K40" s="84"/>
      <c r="L40" s="84"/>
      <c r="M40" s="84"/>
      <c r="N40" s="27">
        <f t="shared" si="4"/>
        <v>0</v>
      </c>
      <c r="O40" s="85"/>
      <c r="P40" s="85"/>
      <c r="Q40" s="85"/>
      <c r="R40" s="85"/>
      <c r="S40" s="85"/>
      <c r="T40" s="39">
        <v>29</v>
      </c>
      <c r="U40" s="40" t="str">
        <f t="shared" si="6"/>
        <v/>
      </c>
      <c r="V40" s="22">
        <v>492</v>
      </c>
      <c r="W40" s="22" t="s">
        <v>83</v>
      </c>
      <c r="X40" s="22" t="s">
        <v>77</v>
      </c>
      <c r="Y40" s="58">
        <v>100</v>
      </c>
      <c r="Z40" s="41"/>
      <c r="AA40" s="1" t="s">
        <v>307</v>
      </c>
      <c r="AB40" s="28" t="s">
        <v>214</v>
      </c>
    </row>
    <row r="41" spans="1:28" x14ac:dyDescent="0.3">
      <c r="A41" s="1" t="s">
        <v>46</v>
      </c>
      <c r="B41" s="1" t="s">
        <v>63</v>
      </c>
      <c r="C41" s="27" t="s">
        <v>393</v>
      </c>
      <c r="D41" s="69"/>
      <c r="E41" s="84"/>
      <c r="F41" s="84"/>
      <c r="G41" s="84"/>
      <c r="H41" s="27"/>
      <c r="I41" s="27"/>
      <c r="J41" s="84"/>
      <c r="K41" s="84"/>
      <c r="L41" s="84"/>
      <c r="M41" s="84"/>
      <c r="N41" s="27">
        <f t="shared" si="4"/>
        <v>0</v>
      </c>
      <c r="O41" s="85"/>
      <c r="P41" s="85"/>
      <c r="Q41" s="85"/>
      <c r="R41" s="85"/>
      <c r="S41" s="85"/>
      <c r="T41" s="39">
        <v>4</v>
      </c>
      <c r="U41" s="40" t="str">
        <f t="shared" si="6"/>
        <v/>
      </c>
      <c r="V41" s="22">
        <v>492</v>
      </c>
      <c r="W41" s="22" t="s">
        <v>83</v>
      </c>
      <c r="X41" s="22" t="s">
        <v>77</v>
      </c>
      <c r="Y41" s="58">
        <v>100</v>
      </c>
      <c r="Z41" s="41"/>
      <c r="AA41" s="1" t="s">
        <v>307</v>
      </c>
      <c r="AB41" s="28" t="s">
        <v>214</v>
      </c>
    </row>
    <row r="42" spans="1:28" x14ac:dyDescent="0.3">
      <c r="A42" s="1" t="s">
        <v>46</v>
      </c>
      <c r="B42" s="1" t="s">
        <v>63</v>
      </c>
      <c r="C42" s="27" t="s">
        <v>394</v>
      </c>
      <c r="D42" s="38">
        <v>11</v>
      </c>
      <c r="E42" s="84"/>
      <c r="F42" s="84"/>
      <c r="G42" s="84"/>
      <c r="H42" s="27"/>
      <c r="I42" s="27"/>
      <c r="J42" s="84"/>
      <c r="K42" s="84"/>
      <c r="L42" s="84"/>
      <c r="M42" s="84"/>
      <c r="N42" s="27">
        <f>SUM(L42:M42)</f>
        <v>0</v>
      </c>
      <c r="O42" s="85"/>
      <c r="P42" s="85"/>
      <c r="Q42" s="85"/>
      <c r="R42" s="85"/>
      <c r="S42" s="85"/>
      <c r="T42" s="39">
        <v>4</v>
      </c>
      <c r="U42" s="40" t="str">
        <f t="shared" si="6"/>
        <v/>
      </c>
      <c r="V42" s="22">
        <v>492</v>
      </c>
      <c r="W42" s="22" t="s">
        <v>83</v>
      </c>
      <c r="X42" s="22" t="s">
        <v>77</v>
      </c>
      <c r="Y42" s="58">
        <v>100</v>
      </c>
      <c r="Z42" s="41"/>
      <c r="AA42" s="1" t="s">
        <v>307</v>
      </c>
      <c r="AB42" s="28" t="s">
        <v>214</v>
      </c>
    </row>
    <row r="43" spans="1:28" x14ac:dyDescent="0.3">
      <c r="A43" s="1" t="s">
        <v>46</v>
      </c>
      <c r="B43" s="1" t="s">
        <v>63</v>
      </c>
      <c r="C43" s="27" t="s">
        <v>395</v>
      </c>
      <c r="D43" s="38">
        <v>55</v>
      </c>
      <c r="E43" s="84" t="s">
        <v>430</v>
      </c>
      <c r="F43" s="84"/>
      <c r="G43" s="84"/>
      <c r="H43" s="27"/>
      <c r="I43" s="27"/>
      <c r="J43" s="84"/>
      <c r="K43" s="84"/>
      <c r="L43" s="84"/>
      <c r="M43" s="84"/>
      <c r="N43" s="27">
        <f>SUM(L43:M43)</f>
        <v>0</v>
      </c>
      <c r="O43" s="85"/>
      <c r="P43" s="85"/>
      <c r="Q43" s="85"/>
      <c r="R43" s="85"/>
      <c r="S43" s="85"/>
      <c r="T43" s="39">
        <v>0</v>
      </c>
      <c r="U43" s="40" t="str">
        <f t="shared" si="6"/>
        <v/>
      </c>
      <c r="V43" s="22">
        <v>492</v>
      </c>
      <c r="W43" s="22" t="s">
        <v>83</v>
      </c>
      <c r="X43" s="22" t="s">
        <v>77</v>
      </c>
      <c r="Y43" s="58">
        <v>100</v>
      </c>
      <c r="Z43" s="41"/>
      <c r="AA43" s="1" t="s">
        <v>307</v>
      </c>
      <c r="AB43" s="28" t="s">
        <v>214</v>
      </c>
    </row>
    <row r="44" spans="1:28" x14ac:dyDescent="0.3">
      <c r="A44" s="1" t="s">
        <v>46</v>
      </c>
      <c r="B44" s="1" t="s">
        <v>63</v>
      </c>
      <c r="C44" s="27" t="s">
        <v>452</v>
      </c>
      <c r="D44" s="38">
        <v>15</v>
      </c>
      <c r="E44" s="84"/>
      <c r="F44" s="84"/>
      <c r="G44" s="84"/>
      <c r="H44" s="27"/>
      <c r="I44" s="27"/>
      <c r="J44" s="84"/>
      <c r="K44" s="84"/>
      <c r="L44" s="84"/>
      <c r="M44" s="84"/>
      <c r="N44" s="27">
        <f>SUM(L44:M44)</f>
        <v>0</v>
      </c>
      <c r="O44" s="85"/>
      <c r="P44" s="85"/>
      <c r="Q44" s="85"/>
      <c r="R44" s="85"/>
      <c r="S44" s="85"/>
      <c r="T44" s="39">
        <f>(H44*3)+((F44-H44)*2)+J44</f>
        <v>0</v>
      </c>
      <c r="U44" s="40" t="str">
        <f t="shared" si="6"/>
        <v/>
      </c>
      <c r="V44" s="22">
        <v>492</v>
      </c>
      <c r="W44" s="22" t="s">
        <v>83</v>
      </c>
      <c r="X44" s="22" t="s">
        <v>77</v>
      </c>
      <c r="Y44" s="58">
        <v>100</v>
      </c>
      <c r="Z44" s="41"/>
      <c r="AA44" s="1" t="s">
        <v>307</v>
      </c>
      <c r="AB44" s="28" t="s">
        <v>214</v>
      </c>
    </row>
    <row r="45" spans="1:28" x14ac:dyDescent="0.3">
      <c r="A45" s="1" t="s">
        <v>46</v>
      </c>
      <c r="B45" s="1" t="s">
        <v>63</v>
      </c>
      <c r="C45" s="55" t="s">
        <v>39</v>
      </c>
      <c r="D45" s="1"/>
      <c r="E45" s="55">
        <v>240</v>
      </c>
      <c r="F45" s="55">
        <v>37</v>
      </c>
      <c r="G45" s="55"/>
      <c r="H45" s="55"/>
      <c r="I45" s="55"/>
      <c r="J45" s="55">
        <v>5</v>
      </c>
      <c r="K45" s="55">
        <v>6</v>
      </c>
      <c r="L45" s="55"/>
      <c r="M45" s="55"/>
      <c r="N45" s="55"/>
      <c r="O45" s="42"/>
      <c r="P45" s="42"/>
      <c r="Q45" s="42"/>
      <c r="R45" s="42"/>
      <c r="S45" s="42"/>
      <c r="T45" s="42"/>
      <c r="U45" s="40" t="str">
        <f t="shared" ref="U45" si="7">_xlfn.IFNA("",((T45+Q45+N45-R45)+(O45*2))/E45)</f>
        <v/>
      </c>
      <c r="V45" s="22">
        <v>492</v>
      </c>
      <c r="W45" s="22" t="s">
        <v>83</v>
      </c>
      <c r="X45" s="22" t="s">
        <v>77</v>
      </c>
      <c r="Y45" s="58">
        <v>100</v>
      </c>
      <c r="Z45" s="41"/>
      <c r="AA45" s="1" t="s">
        <v>307</v>
      </c>
      <c r="AB45" s="28" t="s">
        <v>214</v>
      </c>
    </row>
    <row r="46" spans="1:28" x14ac:dyDescent="0.3">
      <c r="A46" s="43" t="s">
        <v>46</v>
      </c>
      <c r="B46" s="43" t="s">
        <v>63</v>
      </c>
      <c r="C46" s="44" t="s">
        <v>40</v>
      </c>
      <c r="D46" s="43"/>
      <c r="E46" s="44">
        <f t="shared" ref="E46:T46" si="8">SUM(E35:E45)</f>
        <v>240</v>
      </c>
      <c r="F46" s="44">
        <f t="shared" si="8"/>
        <v>37</v>
      </c>
      <c r="G46" s="44">
        <f t="shared" si="8"/>
        <v>0</v>
      </c>
      <c r="H46" s="44">
        <f t="shared" si="8"/>
        <v>0</v>
      </c>
      <c r="I46" s="44">
        <f t="shared" si="8"/>
        <v>0</v>
      </c>
      <c r="J46" s="44">
        <f t="shared" si="8"/>
        <v>5</v>
      </c>
      <c r="K46" s="44">
        <f t="shared" si="8"/>
        <v>6</v>
      </c>
      <c r="L46" s="44">
        <f t="shared" si="8"/>
        <v>0</v>
      </c>
      <c r="M46" s="44">
        <f t="shared" si="8"/>
        <v>0</v>
      </c>
      <c r="N46" s="44">
        <f t="shared" si="8"/>
        <v>0</v>
      </c>
      <c r="O46" s="44">
        <f t="shared" si="8"/>
        <v>0</v>
      </c>
      <c r="P46" s="44">
        <f t="shared" si="8"/>
        <v>0</v>
      </c>
      <c r="Q46" s="44">
        <f t="shared" si="8"/>
        <v>0</v>
      </c>
      <c r="R46" s="44">
        <f t="shared" si="8"/>
        <v>0</v>
      </c>
      <c r="S46" s="44">
        <f t="shared" si="8"/>
        <v>0</v>
      </c>
      <c r="T46" s="44">
        <f t="shared" si="8"/>
        <v>79</v>
      </c>
      <c r="U46" s="45">
        <f>((T46+Q46+N46-R46)+(O46*2))/E46</f>
        <v>0.32916666666666666</v>
      </c>
      <c r="V46" s="46">
        <v>492</v>
      </c>
      <c r="W46" s="46" t="s">
        <v>83</v>
      </c>
      <c r="X46" s="46" t="s">
        <v>77</v>
      </c>
      <c r="Y46" s="59">
        <v>100</v>
      </c>
      <c r="Z46" s="47"/>
      <c r="AA46" s="43" t="s">
        <v>307</v>
      </c>
      <c r="AB46" s="68" t="s">
        <v>214</v>
      </c>
    </row>
    <row r="47" spans="1:28" x14ac:dyDescent="0.3">
      <c r="A47" s="1"/>
      <c r="B47" s="1"/>
      <c r="C47" s="1"/>
      <c r="D47" s="1"/>
      <c r="F47" s="48" t="s">
        <v>41</v>
      </c>
      <c r="G47" s="49" t="e">
        <f>F46/G46</f>
        <v>#DIV/0!</v>
      </c>
      <c r="H47" s="27"/>
      <c r="I47" s="1"/>
      <c r="J47" s="48" t="s">
        <v>42</v>
      </c>
      <c r="K47" s="50">
        <f>J46/K46</f>
        <v>0.83333333333333337</v>
      </c>
      <c r="L47" s="1"/>
      <c r="M47" s="39" t="s">
        <v>43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1"/>
      <c r="D49" s="1"/>
      <c r="F49" s="48"/>
      <c r="G49" s="70"/>
      <c r="H49" s="27"/>
      <c r="I49" s="1"/>
      <c r="J49" s="48"/>
      <c r="K49" s="71"/>
      <c r="L49" s="1"/>
      <c r="M49" s="39"/>
      <c r="N49" s="72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006AE-E2E2-4FCB-9826-B6D0B27894BC}">
  <sheetPr>
    <tabColor rgb="FF92D050"/>
    <pageSetUpPr fitToPage="1"/>
  </sheetPr>
  <dimension ref="A1:AB49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404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29671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128</v>
      </c>
      <c r="D4" s="7" t="s">
        <v>5</v>
      </c>
      <c r="E4" s="8"/>
      <c r="F4" s="5"/>
      <c r="G4" s="1"/>
      <c r="J4" s="15" t="s">
        <v>131</v>
      </c>
      <c r="K4" s="16" t="str">
        <f>+C11</f>
        <v>St. Louis Streak</v>
      </c>
      <c r="L4" s="17"/>
      <c r="M4" s="18"/>
      <c r="N4" s="19">
        <v>24</v>
      </c>
      <c r="O4" s="19">
        <v>29</v>
      </c>
      <c r="P4" s="19">
        <v>32</v>
      </c>
      <c r="Q4" s="19">
        <v>30</v>
      </c>
      <c r="R4" s="20"/>
      <c r="S4" s="21">
        <f>SUM(N4:R4)</f>
        <v>115</v>
      </c>
      <c r="T4" s="22">
        <v>496</v>
      </c>
    </row>
    <row r="5" spans="1:28" x14ac:dyDescent="0.3">
      <c r="B5" s="1"/>
      <c r="C5" s="6" t="s">
        <v>72</v>
      </c>
      <c r="D5" s="7" t="s">
        <v>6</v>
      </c>
      <c r="E5" s="1"/>
      <c r="F5" s="1"/>
      <c r="G5" s="1"/>
      <c r="J5" s="15" t="s">
        <v>132</v>
      </c>
      <c r="K5" s="16" t="str">
        <f>+C33</f>
        <v>Dallas Diamonds</v>
      </c>
      <c r="L5" s="17"/>
      <c r="M5" s="18"/>
      <c r="N5" s="19">
        <v>35</v>
      </c>
      <c r="O5" s="19">
        <v>25</v>
      </c>
      <c r="P5" s="19">
        <v>40</v>
      </c>
      <c r="Q5" s="19">
        <v>33</v>
      </c>
      <c r="R5" s="20"/>
      <c r="S5" s="21">
        <f>SUM(N5:R5)</f>
        <v>133</v>
      </c>
      <c r="T5" s="22">
        <v>496</v>
      </c>
      <c r="U5" s="1"/>
      <c r="V5" s="1"/>
      <c r="W5" s="1"/>
    </row>
    <row r="6" spans="1:28" x14ac:dyDescent="0.3">
      <c r="C6" s="23">
        <v>2457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129</v>
      </c>
      <c r="D7" s="7" t="s">
        <v>8</v>
      </c>
      <c r="G7" s="1"/>
      <c r="S7" s="1"/>
      <c r="T7" s="25" t="s">
        <v>9</v>
      </c>
      <c r="U7" s="1"/>
      <c r="V7" s="26">
        <v>496</v>
      </c>
      <c r="W7" s="1"/>
    </row>
    <row r="8" spans="1:28" x14ac:dyDescent="0.3">
      <c r="B8" s="1"/>
      <c r="C8" s="24" t="s">
        <v>130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9.0277777777777776E-2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35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67</v>
      </c>
      <c r="B13" s="1" t="s">
        <v>46</v>
      </c>
      <c r="C13" s="27" t="s">
        <v>82</v>
      </c>
      <c r="D13" s="38">
        <v>52</v>
      </c>
      <c r="E13" s="27">
        <v>42</v>
      </c>
      <c r="F13" s="27">
        <v>16</v>
      </c>
      <c r="G13" s="27">
        <v>22</v>
      </c>
      <c r="H13" s="27"/>
      <c r="I13" s="27"/>
      <c r="J13" s="27">
        <v>8</v>
      </c>
      <c r="K13" s="27">
        <v>18</v>
      </c>
      <c r="L13" s="27">
        <v>5</v>
      </c>
      <c r="M13" s="27">
        <v>5</v>
      </c>
      <c r="N13" s="27">
        <f>SUM(L13:M13)</f>
        <v>10</v>
      </c>
      <c r="O13" s="27">
        <v>1</v>
      </c>
      <c r="P13" s="39">
        <v>3</v>
      </c>
      <c r="Q13" s="27">
        <v>2</v>
      </c>
      <c r="R13" s="27">
        <v>4</v>
      </c>
      <c r="S13" s="27">
        <v>1</v>
      </c>
      <c r="T13" s="27">
        <f>+(F13*2)+J13</f>
        <v>40</v>
      </c>
      <c r="U13" s="40">
        <f>IFERROR(((T13+Q13+N13-R13)+(O13*2))/E13,"")</f>
        <v>1.1904761904761905</v>
      </c>
      <c r="V13" s="22">
        <v>496</v>
      </c>
      <c r="W13" s="22" t="s">
        <v>76</v>
      </c>
      <c r="X13" s="22" t="s">
        <v>77</v>
      </c>
      <c r="Y13" s="58">
        <v>2457</v>
      </c>
      <c r="Z13" s="41"/>
      <c r="AA13" s="1" t="s">
        <v>78</v>
      </c>
      <c r="AB13" s="28" t="s">
        <v>127</v>
      </c>
    </row>
    <row r="14" spans="1:28" x14ac:dyDescent="0.3">
      <c r="A14" s="1" t="s">
        <v>67</v>
      </c>
      <c r="B14" s="1" t="s">
        <v>46</v>
      </c>
      <c r="C14" s="27" t="s">
        <v>56</v>
      </c>
      <c r="D14" s="38">
        <v>20</v>
      </c>
      <c r="E14" s="27">
        <v>28</v>
      </c>
      <c r="F14" s="27">
        <v>3</v>
      </c>
      <c r="G14" s="27">
        <v>7</v>
      </c>
      <c r="H14" s="27"/>
      <c r="I14" s="27"/>
      <c r="J14" s="27">
        <v>2</v>
      </c>
      <c r="K14" s="27">
        <v>2</v>
      </c>
      <c r="L14" s="27">
        <v>2</v>
      </c>
      <c r="M14" s="27">
        <v>0</v>
      </c>
      <c r="N14" s="27">
        <f t="shared" ref="N14:N20" si="0">SUM(L14:M14)</f>
        <v>2</v>
      </c>
      <c r="O14" s="39">
        <v>5</v>
      </c>
      <c r="P14" s="39">
        <v>3</v>
      </c>
      <c r="Q14" s="39">
        <v>4</v>
      </c>
      <c r="R14" s="39">
        <v>5</v>
      </c>
      <c r="S14" s="39">
        <v>0</v>
      </c>
      <c r="T14" s="27">
        <f t="shared" ref="T14:T22" si="1">+(F14*2)+J14</f>
        <v>8</v>
      </c>
      <c r="U14" s="40">
        <f t="shared" ref="U14:U22" si="2">IFERROR(((T14+Q14+N14-R14)+(O14*2))/E14,"")</f>
        <v>0.6785714285714286</v>
      </c>
      <c r="V14" s="22">
        <v>496</v>
      </c>
      <c r="W14" s="22" t="s">
        <v>76</v>
      </c>
      <c r="X14" s="22" t="s">
        <v>77</v>
      </c>
      <c r="Y14" s="58">
        <v>2457</v>
      </c>
      <c r="Z14" s="41"/>
      <c r="AA14" s="1" t="s">
        <v>78</v>
      </c>
      <c r="AB14" s="28" t="s">
        <v>127</v>
      </c>
    </row>
    <row r="15" spans="1:28" x14ac:dyDescent="0.3">
      <c r="A15" s="1" t="s">
        <v>67</v>
      </c>
      <c r="B15" s="1" t="s">
        <v>46</v>
      </c>
      <c r="C15" s="27" t="s">
        <v>47</v>
      </c>
      <c r="D15" s="38">
        <v>7</v>
      </c>
      <c r="E15" s="27">
        <v>17</v>
      </c>
      <c r="F15" s="27">
        <v>3</v>
      </c>
      <c r="G15" s="27">
        <v>6</v>
      </c>
      <c r="H15" s="27"/>
      <c r="I15" s="27"/>
      <c r="J15" s="27">
        <v>2</v>
      </c>
      <c r="K15" s="27">
        <v>2</v>
      </c>
      <c r="L15" s="27">
        <v>0</v>
      </c>
      <c r="M15" s="27">
        <v>0</v>
      </c>
      <c r="N15" s="27">
        <f t="shared" si="0"/>
        <v>0</v>
      </c>
      <c r="O15" s="39">
        <v>1</v>
      </c>
      <c r="P15" s="39">
        <v>4</v>
      </c>
      <c r="Q15" s="39">
        <v>0</v>
      </c>
      <c r="R15" s="39">
        <v>1</v>
      </c>
      <c r="S15" s="39">
        <v>1</v>
      </c>
      <c r="T15" s="27">
        <f t="shared" si="1"/>
        <v>8</v>
      </c>
      <c r="U15" s="40">
        <f t="shared" si="2"/>
        <v>0.52941176470588236</v>
      </c>
      <c r="V15" s="22">
        <v>496</v>
      </c>
      <c r="W15" s="22" t="s">
        <v>76</v>
      </c>
      <c r="X15" s="22" t="s">
        <v>77</v>
      </c>
      <c r="Y15" s="58">
        <v>2457</v>
      </c>
      <c r="Z15" s="41"/>
      <c r="AA15" s="1" t="s">
        <v>78</v>
      </c>
      <c r="AB15" s="28" t="s">
        <v>127</v>
      </c>
    </row>
    <row r="16" spans="1:28" x14ac:dyDescent="0.3">
      <c r="A16" s="1" t="s">
        <v>67</v>
      </c>
      <c r="B16" s="1" t="s">
        <v>46</v>
      </c>
      <c r="C16" s="27" t="s">
        <v>80</v>
      </c>
      <c r="D16" s="38">
        <v>22</v>
      </c>
      <c r="E16" s="27" t="s">
        <v>436</v>
      </c>
      <c r="F16" s="27"/>
      <c r="G16" s="27"/>
      <c r="H16" s="27"/>
      <c r="I16" s="27"/>
      <c r="J16" s="27"/>
      <c r="K16" s="27"/>
      <c r="L16" s="27"/>
      <c r="M16" s="27"/>
      <c r="N16" s="27"/>
      <c r="O16" s="39"/>
      <c r="P16" s="39"/>
      <c r="Q16" s="39"/>
      <c r="R16" s="39"/>
      <c r="S16" s="39"/>
      <c r="T16" s="27"/>
      <c r="U16" s="40"/>
      <c r="V16" s="22">
        <v>496</v>
      </c>
      <c r="W16" s="22" t="s">
        <v>76</v>
      </c>
      <c r="X16" s="22" t="s">
        <v>77</v>
      </c>
      <c r="Y16" s="58">
        <v>2457</v>
      </c>
      <c r="Z16" s="41"/>
      <c r="AA16" s="1" t="s">
        <v>78</v>
      </c>
      <c r="AB16" s="28" t="s">
        <v>127</v>
      </c>
    </row>
    <row r="17" spans="1:28" x14ac:dyDescent="0.3">
      <c r="A17" s="1" t="s">
        <v>67</v>
      </c>
      <c r="B17" s="1" t="s">
        <v>46</v>
      </c>
      <c r="C17" s="27" t="s">
        <v>48</v>
      </c>
      <c r="D17" s="38">
        <v>50</v>
      </c>
      <c r="E17" s="27">
        <v>13</v>
      </c>
      <c r="F17" s="27">
        <v>5</v>
      </c>
      <c r="G17" s="27">
        <v>7</v>
      </c>
      <c r="H17" s="27"/>
      <c r="I17" s="27"/>
      <c r="J17" s="27">
        <v>1</v>
      </c>
      <c r="K17" s="27">
        <v>2</v>
      </c>
      <c r="L17" s="27">
        <v>4</v>
      </c>
      <c r="M17" s="27">
        <v>3</v>
      </c>
      <c r="N17" s="27">
        <f t="shared" si="0"/>
        <v>7</v>
      </c>
      <c r="O17" s="39">
        <v>1</v>
      </c>
      <c r="P17" s="39">
        <v>3</v>
      </c>
      <c r="Q17" s="39">
        <v>1</v>
      </c>
      <c r="R17" s="39">
        <v>2</v>
      </c>
      <c r="S17" s="39">
        <v>0</v>
      </c>
      <c r="T17" s="27">
        <f t="shared" si="1"/>
        <v>11</v>
      </c>
      <c r="U17" s="40">
        <f t="shared" si="2"/>
        <v>1.4615384615384615</v>
      </c>
      <c r="V17" s="22">
        <v>496</v>
      </c>
      <c r="W17" s="22" t="s">
        <v>76</v>
      </c>
      <c r="X17" s="22" t="s">
        <v>77</v>
      </c>
      <c r="Y17" s="58">
        <v>2457</v>
      </c>
      <c r="Z17" s="41"/>
      <c r="AA17" s="1" t="s">
        <v>78</v>
      </c>
      <c r="AB17" s="28" t="s">
        <v>127</v>
      </c>
    </row>
    <row r="18" spans="1:28" x14ac:dyDescent="0.3">
      <c r="A18" s="1" t="s">
        <v>67</v>
      </c>
      <c r="B18" s="1" t="s">
        <v>46</v>
      </c>
      <c r="C18" s="27" t="s">
        <v>49</v>
      </c>
      <c r="D18" s="38">
        <v>1</v>
      </c>
      <c r="E18" s="27">
        <v>41</v>
      </c>
      <c r="F18" s="27">
        <v>4</v>
      </c>
      <c r="G18" s="27">
        <v>8</v>
      </c>
      <c r="H18" s="27">
        <v>0</v>
      </c>
      <c r="I18" s="27">
        <v>1</v>
      </c>
      <c r="J18" s="27">
        <v>2</v>
      </c>
      <c r="K18" s="27">
        <v>3</v>
      </c>
      <c r="L18" s="27">
        <v>0</v>
      </c>
      <c r="M18" s="27">
        <v>4</v>
      </c>
      <c r="N18" s="27">
        <f t="shared" si="0"/>
        <v>4</v>
      </c>
      <c r="O18" s="39">
        <v>8</v>
      </c>
      <c r="P18" s="55">
        <v>6</v>
      </c>
      <c r="Q18" s="39">
        <v>1</v>
      </c>
      <c r="R18" s="39">
        <v>6</v>
      </c>
      <c r="S18" s="39">
        <v>0</v>
      </c>
      <c r="T18" s="27">
        <f t="shared" si="1"/>
        <v>10</v>
      </c>
      <c r="U18" s="40">
        <f t="shared" si="2"/>
        <v>0.6097560975609756</v>
      </c>
      <c r="V18" s="22">
        <v>496</v>
      </c>
      <c r="W18" s="22" t="s">
        <v>76</v>
      </c>
      <c r="X18" s="22" t="s">
        <v>77</v>
      </c>
      <c r="Y18" s="58">
        <v>2457</v>
      </c>
      <c r="Z18" s="41"/>
      <c r="AA18" s="1" t="s">
        <v>78</v>
      </c>
      <c r="AB18" s="28" t="s">
        <v>127</v>
      </c>
    </row>
    <row r="19" spans="1:28" x14ac:dyDescent="0.3">
      <c r="A19" s="1" t="s">
        <v>67</v>
      </c>
      <c r="B19" s="1" t="s">
        <v>46</v>
      </c>
      <c r="C19" s="27" t="s">
        <v>123</v>
      </c>
      <c r="D19" s="38">
        <v>55</v>
      </c>
      <c r="E19" s="27">
        <v>30</v>
      </c>
      <c r="F19" s="27">
        <v>5</v>
      </c>
      <c r="G19" s="27">
        <v>13</v>
      </c>
      <c r="H19" s="27"/>
      <c r="I19" s="27"/>
      <c r="J19" s="27">
        <v>1</v>
      </c>
      <c r="K19" s="27">
        <v>2</v>
      </c>
      <c r="L19" s="27">
        <v>0</v>
      </c>
      <c r="M19" s="27">
        <v>9</v>
      </c>
      <c r="N19" s="27">
        <f t="shared" si="0"/>
        <v>9</v>
      </c>
      <c r="O19" s="39">
        <v>0</v>
      </c>
      <c r="P19" s="55">
        <v>6</v>
      </c>
      <c r="Q19" s="39">
        <v>1</v>
      </c>
      <c r="R19" s="39">
        <v>2</v>
      </c>
      <c r="S19" s="39">
        <v>0</v>
      </c>
      <c r="T19" s="27">
        <f t="shared" si="1"/>
        <v>11</v>
      </c>
      <c r="U19" s="40">
        <f t="shared" si="2"/>
        <v>0.6333333333333333</v>
      </c>
      <c r="V19" s="22">
        <v>496</v>
      </c>
      <c r="W19" s="22" t="s">
        <v>76</v>
      </c>
      <c r="X19" s="22" t="s">
        <v>77</v>
      </c>
      <c r="Y19" s="58">
        <v>2457</v>
      </c>
      <c r="Z19" s="41" t="s">
        <v>367</v>
      </c>
      <c r="AA19" s="1" t="s">
        <v>78</v>
      </c>
      <c r="AB19" s="28" t="s">
        <v>127</v>
      </c>
    </row>
    <row r="20" spans="1:28" x14ac:dyDescent="0.3">
      <c r="A20" s="1" t="s">
        <v>67</v>
      </c>
      <c r="B20" s="1" t="s">
        <v>46</v>
      </c>
      <c r="C20" s="27" t="s">
        <v>50</v>
      </c>
      <c r="D20" s="38">
        <v>12</v>
      </c>
      <c r="E20" s="27">
        <v>34</v>
      </c>
      <c r="F20" s="27">
        <v>5</v>
      </c>
      <c r="G20" s="27">
        <v>11</v>
      </c>
      <c r="H20" s="27">
        <v>0</v>
      </c>
      <c r="I20" s="27">
        <v>1</v>
      </c>
      <c r="J20" s="27">
        <v>1</v>
      </c>
      <c r="K20" s="27">
        <v>2</v>
      </c>
      <c r="L20" s="27">
        <v>0</v>
      </c>
      <c r="M20" s="27">
        <v>3</v>
      </c>
      <c r="N20" s="27">
        <f t="shared" si="0"/>
        <v>3</v>
      </c>
      <c r="O20" s="39">
        <v>7</v>
      </c>
      <c r="P20" s="39">
        <v>4</v>
      </c>
      <c r="Q20" s="39">
        <v>4</v>
      </c>
      <c r="R20" s="39">
        <v>6</v>
      </c>
      <c r="S20" s="39">
        <v>1</v>
      </c>
      <c r="T20" s="27">
        <f t="shared" si="1"/>
        <v>11</v>
      </c>
      <c r="U20" s="40">
        <f t="shared" si="2"/>
        <v>0.76470588235294112</v>
      </c>
      <c r="V20" s="22">
        <v>496</v>
      </c>
      <c r="W20" s="22" t="s">
        <v>76</v>
      </c>
      <c r="X20" s="22" t="s">
        <v>77</v>
      </c>
      <c r="Y20" s="58">
        <v>2457</v>
      </c>
      <c r="Z20" s="41"/>
      <c r="AA20" s="1" t="s">
        <v>78</v>
      </c>
      <c r="AB20" s="28" t="s">
        <v>127</v>
      </c>
    </row>
    <row r="21" spans="1:28" x14ac:dyDescent="0.3">
      <c r="A21" s="1" t="s">
        <v>67</v>
      </c>
      <c r="B21" s="1" t="s">
        <v>46</v>
      </c>
      <c r="C21" s="27" t="s">
        <v>54</v>
      </c>
      <c r="D21" s="38">
        <v>11</v>
      </c>
      <c r="E21" s="27" t="s">
        <v>430</v>
      </c>
      <c r="F21" s="27"/>
      <c r="G21" s="27"/>
      <c r="H21" s="27"/>
      <c r="I21" s="27"/>
      <c r="J21" s="27"/>
      <c r="K21" s="27"/>
      <c r="L21" s="27"/>
      <c r="M21" s="27"/>
      <c r="N21" s="27"/>
      <c r="O21" s="39"/>
      <c r="P21" s="39"/>
      <c r="Q21" s="39"/>
      <c r="R21" s="39"/>
      <c r="S21" s="39"/>
      <c r="T21" s="27"/>
      <c r="U21" s="40"/>
      <c r="V21" s="22">
        <v>496</v>
      </c>
      <c r="W21" s="22" t="s">
        <v>76</v>
      </c>
      <c r="X21" s="22" t="s">
        <v>77</v>
      </c>
      <c r="Y21" s="58">
        <v>2457</v>
      </c>
      <c r="Z21" s="41"/>
      <c r="AA21" s="1" t="s">
        <v>78</v>
      </c>
      <c r="AB21" s="28" t="s">
        <v>127</v>
      </c>
    </row>
    <row r="22" spans="1:28" x14ac:dyDescent="0.3">
      <c r="A22" s="1" t="s">
        <v>67</v>
      </c>
      <c r="B22" s="1" t="s">
        <v>46</v>
      </c>
      <c r="C22" s="27" t="s">
        <v>51</v>
      </c>
      <c r="D22" s="38">
        <v>44</v>
      </c>
      <c r="E22" s="27">
        <v>35</v>
      </c>
      <c r="F22" s="27">
        <v>7</v>
      </c>
      <c r="G22" s="27">
        <v>8</v>
      </c>
      <c r="H22" s="27"/>
      <c r="I22" s="27"/>
      <c r="J22" s="27">
        <v>2</v>
      </c>
      <c r="K22" s="27">
        <v>4</v>
      </c>
      <c r="L22" s="27">
        <v>2</v>
      </c>
      <c r="M22" s="27">
        <v>5</v>
      </c>
      <c r="N22" s="27">
        <f>SUM(L22:M22)</f>
        <v>7</v>
      </c>
      <c r="O22" s="39">
        <v>5</v>
      </c>
      <c r="P22" s="39">
        <v>4</v>
      </c>
      <c r="Q22" s="39">
        <v>3</v>
      </c>
      <c r="R22" s="39">
        <v>4</v>
      </c>
      <c r="S22" s="39">
        <v>0</v>
      </c>
      <c r="T22" s="27">
        <f t="shared" si="1"/>
        <v>16</v>
      </c>
      <c r="U22" s="40">
        <f t="shared" si="2"/>
        <v>0.91428571428571426</v>
      </c>
      <c r="V22" s="22">
        <v>496</v>
      </c>
      <c r="W22" s="22" t="s">
        <v>76</v>
      </c>
      <c r="X22" s="22" t="s">
        <v>77</v>
      </c>
      <c r="Y22" s="58">
        <v>2457</v>
      </c>
      <c r="Z22" s="41" t="s">
        <v>367</v>
      </c>
      <c r="AA22" s="1" t="s">
        <v>78</v>
      </c>
      <c r="AB22" s="28" t="s">
        <v>127</v>
      </c>
    </row>
    <row r="23" spans="1:28" x14ac:dyDescent="0.3">
      <c r="A23" s="1" t="s">
        <v>67</v>
      </c>
      <c r="B23" s="1" t="s">
        <v>46</v>
      </c>
      <c r="C23" s="27" t="s">
        <v>52</v>
      </c>
      <c r="D23" s="38">
        <v>10</v>
      </c>
      <c r="E23" s="27" t="s">
        <v>442</v>
      </c>
      <c r="F23" s="27"/>
      <c r="G23" s="27"/>
      <c r="H23" s="27"/>
      <c r="I23" s="27"/>
      <c r="J23" s="27"/>
      <c r="K23" s="27"/>
      <c r="L23" s="27"/>
      <c r="M23" s="27"/>
      <c r="N23" s="27"/>
      <c r="O23" s="39"/>
      <c r="P23" s="39"/>
      <c r="Q23" s="39"/>
      <c r="R23" s="39"/>
      <c r="S23" s="39"/>
      <c r="T23" s="27"/>
      <c r="U23" s="40"/>
      <c r="V23" s="22">
        <v>496</v>
      </c>
      <c r="W23" s="22" t="s">
        <v>76</v>
      </c>
      <c r="X23" s="22" t="s">
        <v>77</v>
      </c>
      <c r="Y23" s="58">
        <v>2457</v>
      </c>
      <c r="Z23" s="41"/>
      <c r="AA23" s="1" t="s">
        <v>78</v>
      </c>
      <c r="AB23" s="28" t="s">
        <v>127</v>
      </c>
    </row>
    <row r="24" spans="1:28" x14ac:dyDescent="0.3">
      <c r="A24" s="43" t="s">
        <v>67</v>
      </c>
      <c r="B24" s="43" t="s">
        <v>46</v>
      </c>
      <c r="C24" s="44" t="s">
        <v>40</v>
      </c>
      <c r="D24" s="43"/>
      <c r="E24" s="44">
        <f t="shared" ref="E24:T24" si="3">SUM(E13:E22)</f>
        <v>240</v>
      </c>
      <c r="F24" s="44">
        <f t="shared" si="3"/>
        <v>48</v>
      </c>
      <c r="G24" s="44">
        <f t="shared" si="3"/>
        <v>82</v>
      </c>
      <c r="H24" s="44">
        <f t="shared" si="3"/>
        <v>0</v>
      </c>
      <c r="I24" s="44">
        <f t="shared" si="3"/>
        <v>2</v>
      </c>
      <c r="J24" s="44">
        <f t="shared" si="3"/>
        <v>19</v>
      </c>
      <c r="K24" s="44">
        <f t="shared" si="3"/>
        <v>35</v>
      </c>
      <c r="L24" s="44">
        <f t="shared" si="3"/>
        <v>13</v>
      </c>
      <c r="M24" s="44">
        <f t="shared" si="3"/>
        <v>29</v>
      </c>
      <c r="N24" s="44">
        <f t="shared" si="3"/>
        <v>42</v>
      </c>
      <c r="O24" s="44">
        <f t="shared" si="3"/>
        <v>28</v>
      </c>
      <c r="P24" s="44">
        <f t="shared" si="3"/>
        <v>33</v>
      </c>
      <c r="Q24" s="44">
        <f t="shared" si="3"/>
        <v>16</v>
      </c>
      <c r="R24" s="44">
        <f t="shared" si="3"/>
        <v>30</v>
      </c>
      <c r="S24" s="44">
        <f t="shared" si="3"/>
        <v>3</v>
      </c>
      <c r="T24" s="44">
        <f t="shared" si="3"/>
        <v>115</v>
      </c>
      <c r="U24" s="45">
        <f>((T24+Q24+N24-R24)+(O24*2))/E24</f>
        <v>0.82916666666666672</v>
      </c>
      <c r="V24" s="46">
        <v>496</v>
      </c>
      <c r="W24" s="46" t="s">
        <v>76</v>
      </c>
      <c r="X24" s="46" t="s">
        <v>77</v>
      </c>
      <c r="Y24" s="59">
        <v>2457</v>
      </c>
      <c r="Z24" s="47"/>
      <c r="AA24" s="43" t="s">
        <v>78</v>
      </c>
      <c r="AB24" s="68" t="s">
        <v>127</v>
      </c>
    </row>
    <row r="25" spans="1:28" x14ac:dyDescent="0.3">
      <c r="A25" s="1"/>
      <c r="B25" s="1"/>
      <c r="C25" s="1"/>
      <c r="D25" s="1"/>
      <c r="F25" s="48" t="s">
        <v>41</v>
      </c>
      <c r="G25" s="49">
        <f>F24/G24</f>
        <v>0.58536585365853655</v>
      </c>
      <c r="H25" s="27"/>
      <c r="I25" s="1"/>
      <c r="J25" s="48" t="s">
        <v>42</v>
      </c>
      <c r="K25" s="50">
        <f>J24/K24</f>
        <v>0.54285714285714282</v>
      </c>
      <c r="L25" s="1"/>
      <c r="M25" s="39" t="s">
        <v>43</v>
      </c>
      <c r="N25" s="51">
        <v>7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B27" s="1"/>
      <c r="C27" s="1" t="s">
        <v>417</v>
      </c>
      <c r="D27" s="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1"/>
      <c r="Z27" s="41"/>
      <c r="AA27" s="1"/>
      <c r="AB27" s="28"/>
    </row>
    <row r="28" spans="1:28" x14ac:dyDescent="0.3">
      <c r="C28" s="1" t="s">
        <v>418</v>
      </c>
      <c r="AB28" s="67"/>
    </row>
    <row r="29" spans="1:28" x14ac:dyDescent="0.3">
      <c r="C29" s="1"/>
      <c r="AB29" s="67"/>
    </row>
    <row r="30" spans="1:28" x14ac:dyDescent="0.3">
      <c r="C30" s="1"/>
      <c r="AB30" s="67"/>
    </row>
    <row r="31" spans="1:28" x14ac:dyDescent="0.3">
      <c r="C31" s="1"/>
      <c r="AB31" s="6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34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67</v>
      </c>
      <c r="C35" s="27" t="s">
        <v>87</v>
      </c>
      <c r="D35" s="38">
        <v>11</v>
      </c>
      <c r="E35" s="27">
        <v>16</v>
      </c>
      <c r="F35" s="27">
        <v>3</v>
      </c>
      <c r="G35" s="27">
        <v>6</v>
      </c>
      <c r="H35" s="27"/>
      <c r="I35" s="27"/>
      <c r="J35" s="27">
        <v>0</v>
      </c>
      <c r="K35" s="27">
        <v>1</v>
      </c>
      <c r="L35" s="27">
        <v>1</v>
      </c>
      <c r="M35" s="27">
        <v>3</v>
      </c>
      <c r="N35" s="27">
        <f t="shared" ref="N35:N46" si="4">SUM(L35:M35)</f>
        <v>4</v>
      </c>
      <c r="O35" s="27">
        <v>1</v>
      </c>
      <c r="P35" s="39">
        <v>1</v>
      </c>
      <c r="Q35" s="27">
        <v>1</v>
      </c>
      <c r="R35" s="27">
        <v>2</v>
      </c>
      <c r="S35" s="27">
        <v>0</v>
      </c>
      <c r="T35" s="27">
        <f t="shared" ref="T35:T46" si="5">(H35*3)+((F35-H35)*2)+J35</f>
        <v>6</v>
      </c>
      <c r="U35" s="40">
        <f t="shared" ref="U35:U46" si="6">IFERROR(((T35+Q35+N35-R35)+(O35*2))/E35,"")</f>
        <v>0.6875</v>
      </c>
      <c r="V35" s="22">
        <v>496</v>
      </c>
      <c r="W35" s="22" t="s">
        <v>83</v>
      </c>
      <c r="X35" s="22" t="s">
        <v>84</v>
      </c>
      <c r="Y35" s="58">
        <v>2457</v>
      </c>
      <c r="Z35" s="41"/>
      <c r="AA35" s="1" t="s">
        <v>85</v>
      </c>
      <c r="AB35" s="28" t="s">
        <v>125</v>
      </c>
    </row>
    <row r="36" spans="1:28" x14ac:dyDescent="0.3">
      <c r="A36" s="1" t="s">
        <v>46</v>
      </c>
      <c r="B36" s="1" t="s">
        <v>67</v>
      </c>
      <c r="C36" s="27" t="s">
        <v>88</v>
      </c>
      <c r="D36" s="38">
        <v>22</v>
      </c>
      <c r="E36" s="27">
        <v>16</v>
      </c>
      <c r="F36" s="27">
        <v>2</v>
      </c>
      <c r="G36" s="27">
        <v>4</v>
      </c>
      <c r="H36" s="27"/>
      <c r="I36" s="27"/>
      <c r="J36" s="27">
        <v>0</v>
      </c>
      <c r="K36" s="27">
        <v>0</v>
      </c>
      <c r="L36" s="27">
        <v>0</v>
      </c>
      <c r="M36" s="27">
        <v>2</v>
      </c>
      <c r="N36" s="27">
        <f t="shared" si="4"/>
        <v>2</v>
      </c>
      <c r="O36" s="39">
        <v>0</v>
      </c>
      <c r="P36" s="39">
        <v>1</v>
      </c>
      <c r="Q36" s="39">
        <v>0</v>
      </c>
      <c r="R36" s="39">
        <v>1</v>
      </c>
      <c r="S36" s="39">
        <v>0</v>
      </c>
      <c r="T36" s="39">
        <f t="shared" si="5"/>
        <v>4</v>
      </c>
      <c r="U36" s="40">
        <f t="shared" si="6"/>
        <v>0.3125</v>
      </c>
      <c r="V36" s="22">
        <v>496</v>
      </c>
      <c r="W36" s="22" t="s">
        <v>83</v>
      </c>
      <c r="X36" s="22" t="s">
        <v>84</v>
      </c>
      <c r="Y36" s="58">
        <v>2457</v>
      </c>
      <c r="Z36" s="41"/>
      <c r="AA36" s="1" t="s">
        <v>85</v>
      </c>
      <c r="AB36" s="28" t="s">
        <v>125</v>
      </c>
    </row>
    <row r="37" spans="1:28" x14ac:dyDescent="0.3">
      <c r="A37" s="1" t="s">
        <v>46</v>
      </c>
      <c r="B37" s="1" t="s">
        <v>67</v>
      </c>
      <c r="C37" s="27" t="s">
        <v>116</v>
      </c>
      <c r="D37" s="38">
        <v>14</v>
      </c>
      <c r="E37" s="27">
        <v>26</v>
      </c>
      <c r="F37" s="27">
        <v>6</v>
      </c>
      <c r="G37" s="27">
        <v>9</v>
      </c>
      <c r="H37" s="27"/>
      <c r="I37" s="27"/>
      <c r="J37" s="27">
        <v>1</v>
      </c>
      <c r="K37" s="27">
        <v>2</v>
      </c>
      <c r="L37" s="27">
        <v>2</v>
      </c>
      <c r="M37" s="27">
        <v>5</v>
      </c>
      <c r="N37" s="27">
        <f t="shared" si="4"/>
        <v>7</v>
      </c>
      <c r="O37" s="39">
        <v>5</v>
      </c>
      <c r="P37" s="39">
        <v>2</v>
      </c>
      <c r="Q37" s="39">
        <v>4</v>
      </c>
      <c r="R37" s="39">
        <v>4</v>
      </c>
      <c r="S37" s="39">
        <v>0</v>
      </c>
      <c r="T37" s="39">
        <f t="shared" si="5"/>
        <v>13</v>
      </c>
      <c r="U37" s="40">
        <f t="shared" si="6"/>
        <v>1.1538461538461537</v>
      </c>
      <c r="V37" s="22">
        <v>496</v>
      </c>
      <c r="W37" s="22" t="s">
        <v>83</v>
      </c>
      <c r="X37" s="22" t="s">
        <v>84</v>
      </c>
      <c r="Y37" s="58">
        <v>2457</v>
      </c>
      <c r="Z37" s="41"/>
      <c r="AA37" s="1" t="s">
        <v>85</v>
      </c>
      <c r="AB37" s="28" t="s">
        <v>125</v>
      </c>
    </row>
    <row r="38" spans="1:28" x14ac:dyDescent="0.3">
      <c r="A38" s="1" t="s">
        <v>46</v>
      </c>
      <c r="B38" s="1" t="s">
        <v>67</v>
      </c>
      <c r="C38" s="27" t="s">
        <v>90</v>
      </c>
      <c r="D38" s="38">
        <v>32</v>
      </c>
      <c r="E38" s="27">
        <v>3</v>
      </c>
      <c r="F38" s="27">
        <v>0</v>
      </c>
      <c r="G38" s="27">
        <v>1</v>
      </c>
      <c r="H38" s="27">
        <v>0</v>
      </c>
      <c r="I38" s="27">
        <v>1</v>
      </c>
      <c r="J38" s="27">
        <v>0</v>
      </c>
      <c r="K38" s="27">
        <v>0</v>
      </c>
      <c r="L38" s="27">
        <v>0</v>
      </c>
      <c r="M38" s="27">
        <v>0</v>
      </c>
      <c r="N38" s="27">
        <f t="shared" si="4"/>
        <v>0</v>
      </c>
      <c r="O38" s="39">
        <v>2</v>
      </c>
      <c r="P38" s="39">
        <v>1</v>
      </c>
      <c r="Q38" s="39">
        <v>2</v>
      </c>
      <c r="R38" s="39">
        <v>2</v>
      </c>
      <c r="S38" s="39">
        <v>0</v>
      </c>
      <c r="T38" s="39">
        <f t="shared" si="5"/>
        <v>0</v>
      </c>
      <c r="U38" s="40">
        <f t="shared" si="6"/>
        <v>1.3333333333333333</v>
      </c>
      <c r="V38" s="22">
        <v>496</v>
      </c>
      <c r="W38" s="22" t="s">
        <v>83</v>
      </c>
      <c r="X38" s="22" t="s">
        <v>84</v>
      </c>
      <c r="Y38" s="58">
        <v>2457</v>
      </c>
      <c r="Z38" s="41"/>
      <c r="AA38" s="1" t="s">
        <v>85</v>
      </c>
      <c r="AB38" s="28" t="s">
        <v>125</v>
      </c>
    </row>
    <row r="39" spans="1:28" x14ac:dyDescent="0.3">
      <c r="A39" s="1" t="s">
        <v>46</v>
      </c>
      <c r="B39" s="1" t="s">
        <v>67</v>
      </c>
      <c r="C39" s="27" t="s">
        <v>91</v>
      </c>
      <c r="D39" s="38">
        <v>42</v>
      </c>
      <c r="E39" s="27">
        <v>25</v>
      </c>
      <c r="F39" s="27">
        <v>6</v>
      </c>
      <c r="G39" s="27">
        <v>10</v>
      </c>
      <c r="H39" s="27"/>
      <c r="I39" s="27"/>
      <c r="J39" s="27">
        <v>7</v>
      </c>
      <c r="K39" s="27">
        <v>10</v>
      </c>
      <c r="L39" s="27">
        <v>1</v>
      </c>
      <c r="M39" s="27">
        <v>0</v>
      </c>
      <c r="N39" s="27">
        <f t="shared" si="4"/>
        <v>1</v>
      </c>
      <c r="O39" s="39">
        <v>0</v>
      </c>
      <c r="P39" s="39">
        <v>3</v>
      </c>
      <c r="Q39" s="39">
        <v>0</v>
      </c>
      <c r="R39" s="39">
        <v>1</v>
      </c>
      <c r="S39" s="39">
        <v>0</v>
      </c>
      <c r="T39" s="39">
        <f t="shared" si="5"/>
        <v>19</v>
      </c>
      <c r="U39" s="40">
        <f t="shared" si="6"/>
        <v>0.76</v>
      </c>
      <c r="V39" s="22">
        <v>496</v>
      </c>
      <c r="W39" s="22" t="s">
        <v>83</v>
      </c>
      <c r="X39" s="22" t="s">
        <v>84</v>
      </c>
      <c r="Y39" s="58">
        <v>2457</v>
      </c>
      <c r="Z39" s="41"/>
      <c r="AA39" s="1" t="s">
        <v>85</v>
      </c>
      <c r="AB39" s="28" t="s">
        <v>125</v>
      </c>
    </row>
    <row r="40" spans="1:28" x14ac:dyDescent="0.3">
      <c r="A40" s="1" t="s">
        <v>46</v>
      </c>
      <c r="B40" s="1" t="s">
        <v>67</v>
      </c>
      <c r="C40" s="27" t="s">
        <v>92</v>
      </c>
      <c r="D40" s="38">
        <v>15</v>
      </c>
      <c r="E40" s="27">
        <v>28</v>
      </c>
      <c r="F40" s="27">
        <v>5</v>
      </c>
      <c r="G40" s="27">
        <v>8</v>
      </c>
      <c r="H40" s="27"/>
      <c r="I40" s="27"/>
      <c r="J40" s="27">
        <v>3</v>
      </c>
      <c r="K40" s="27">
        <v>6</v>
      </c>
      <c r="L40" s="27">
        <v>0</v>
      </c>
      <c r="M40" s="27">
        <v>2</v>
      </c>
      <c r="N40" s="27">
        <f t="shared" si="4"/>
        <v>2</v>
      </c>
      <c r="O40" s="39">
        <v>4</v>
      </c>
      <c r="P40" s="39">
        <v>2</v>
      </c>
      <c r="Q40" s="39">
        <v>2</v>
      </c>
      <c r="R40" s="39">
        <v>2</v>
      </c>
      <c r="S40" s="39">
        <v>0</v>
      </c>
      <c r="T40" s="39">
        <f t="shared" si="5"/>
        <v>13</v>
      </c>
      <c r="U40" s="40">
        <f t="shared" si="6"/>
        <v>0.8214285714285714</v>
      </c>
      <c r="V40" s="22">
        <v>496</v>
      </c>
      <c r="W40" s="22" t="s">
        <v>83</v>
      </c>
      <c r="X40" s="22" t="s">
        <v>84</v>
      </c>
      <c r="Y40" s="58">
        <v>2457</v>
      </c>
      <c r="Z40" s="41"/>
      <c r="AA40" s="1" t="s">
        <v>85</v>
      </c>
      <c r="AB40" s="28" t="s">
        <v>125</v>
      </c>
    </row>
    <row r="41" spans="1:28" x14ac:dyDescent="0.3">
      <c r="A41" s="1" t="s">
        <v>46</v>
      </c>
      <c r="B41" s="1" t="s">
        <v>67</v>
      </c>
      <c r="C41" s="27" t="s">
        <v>126</v>
      </c>
      <c r="D41" s="38">
        <v>54</v>
      </c>
      <c r="E41" s="27">
        <v>5</v>
      </c>
      <c r="F41" s="27">
        <v>0</v>
      </c>
      <c r="G41" s="27">
        <v>2</v>
      </c>
      <c r="H41" s="27"/>
      <c r="I41" s="27"/>
      <c r="J41" s="27">
        <v>1</v>
      </c>
      <c r="K41" s="27">
        <v>3</v>
      </c>
      <c r="L41" s="27">
        <v>0</v>
      </c>
      <c r="M41" s="27">
        <v>0</v>
      </c>
      <c r="N41" s="27">
        <f t="shared" si="4"/>
        <v>0</v>
      </c>
      <c r="O41" s="39">
        <v>0</v>
      </c>
      <c r="P41" s="39">
        <v>0</v>
      </c>
      <c r="Q41" s="39">
        <v>1</v>
      </c>
      <c r="R41" s="39">
        <v>0</v>
      </c>
      <c r="S41" s="39">
        <v>0</v>
      </c>
      <c r="T41" s="39">
        <f t="shared" si="5"/>
        <v>1</v>
      </c>
      <c r="U41" s="40">
        <f t="shared" si="6"/>
        <v>0.4</v>
      </c>
      <c r="V41" s="22">
        <v>496</v>
      </c>
      <c r="W41" s="22" t="s">
        <v>83</v>
      </c>
      <c r="X41" s="22" t="s">
        <v>84</v>
      </c>
      <c r="Y41" s="58">
        <v>2457</v>
      </c>
      <c r="Z41" s="41"/>
      <c r="AA41" s="1" t="s">
        <v>85</v>
      </c>
      <c r="AB41" s="28" t="s">
        <v>125</v>
      </c>
    </row>
    <row r="42" spans="1:28" x14ac:dyDescent="0.3">
      <c r="A42" s="1" t="s">
        <v>46</v>
      </c>
      <c r="B42" s="1" t="s">
        <v>67</v>
      </c>
      <c r="C42" s="27" t="s">
        <v>93</v>
      </c>
      <c r="D42" s="38">
        <v>10</v>
      </c>
      <c r="E42" s="27">
        <v>35</v>
      </c>
      <c r="F42" s="27">
        <v>11</v>
      </c>
      <c r="G42" s="27">
        <v>18</v>
      </c>
      <c r="H42" s="27"/>
      <c r="I42" s="27"/>
      <c r="J42" s="27">
        <v>10</v>
      </c>
      <c r="K42" s="27">
        <v>12</v>
      </c>
      <c r="L42" s="27">
        <v>1</v>
      </c>
      <c r="M42" s="27">
        <v>5</v>
      </c>
      <c r="N42" s="27">
        <f t="shared" si="4"/>
        <v>6</v>
      </c>
      <c r="O42" s="39">
        <v>11</v>
      </c>
      <c r="P42" s="39">
        <v>3</v>
      </c>
      <c r="Q42" s="39">
        <v>8</v>
      </c>
      <c r="R42" s="39">
        <v>7</v>
      </c>
      <c r="S42" s="39">
        <v>0</v>
      </c>
      <c r="T42" s="39">
        <f t="shared" si="5"/>
        <v>32</v>
      </c>
      <c r="U42" s="40">
        <f t="shared" si="6"/>
        <v>1.7428571428571429</v>
      </c>
      <c r="V42" s="22">
        <v>496</v>
      </c>
      <c r="W42" s="22" t="s">
        <v>83</v>
      </c>
      <c r="X42" s="22" t="s">
        <v>84</v>
      </c>
      <c r="Y42" s="58">
        <v>2457</v>
      </c>
      <c r="Z42" s="41"/>
      <c r="AA42" s="1" t="s">
        <v>85</v>
      </c>
      <c r="AB42" s="28" t="s">
        <v>125</v>
      </c>
    </row>
    <row r="43" spans="1:28" x14ac:dyDescent="0.3">
      <c r="A43" s="1" t="s">
        <v>46</v>
      </c>
      <c r="B43" s="1" t="s">
        <v>67</v>
      </c>
      <c r="C43" s="27" t="s">
        <v>94</v>
      </c>
      <c r="D43" s="38">
        <v>33</v>
      </c>
      <c r="E43" s="27">
        <v>26</v>
      </c>
      <c r="F43" s="27">
        <v>3</v>
      </c>
      <c r="G43" s="27">
        <v>7</v>
      </c>
      <c r="H43" s="27"/>
      <c r="I43" s="27"/>
      <c r="J43" s="27">
        <v>6</v>
      </c>
      <c r="K43" s="27">
        <v>6</v>
      </c>
      <c r="L43" s="27">
        <v>1</v>
      </c>
      <c r="M43" s="27">
        <v>2</v>
      </c>
      <c r="N43" s="27">
        <f t="shared" si="4"/>
        <v>3</v>
      </c>
      <c r="O43" s="39">
        <v>0</v>
      </c>
      <c r="P43" s="39">
        <v>4</v>
      </c>
      <c r="Q43" s="39">
        <v>1</v>
      </c>
      <c r="R43" s="39">
        <v>2</v>
      </c>
      <c r="S43" s="39">
        <v>0</v>
      </c>
      <c r="T43" s="39">
        <f t="shared" si="5"/>
        <v>12</v>
      </c>
      <c r="U43" s="40">
        <f t="shared" si="6"/>
        <v>0.53846153846153844</v>
      </c>
      <c r="V43" s="22">
        <v>496</v>
      </c>
      <c r="W43" s="22" t="s">
        <v>83</v>
      </c>
      <c r="X43" s="22" t="s">
        <v>84</v>
      </c>
      <c r="Y43" s="58">
        <v>2457</v>
      </c>
      <c r="Z43" s="41"/>
      <c r="AA43" s="1" t="s">
        <v>85</v>
      </c>
      <c r="AB43" s="28" t="s">
        <v>125</v>
      </c>
    </row>
    <row r="44" spans="1:28" x14ac:dyDescent="0.3">
      <c r="A44" s="1" t="s">
        <v>46</v>
      </c>
      <c r="B44" s="1" t="s">
        <v>67</v>
      </c>
      <c r="C44" s="27" t="s">
        <v>95</v>
      </c>
      <c r="D44" s="38">
        <v>24</v>
      </c>
      <c r="E44" s="27">
        <v>12</v>
      </c>
      <c r="F44" s="27">
        <v>4</v>
      </c>
      <c r="G44" s="27">
        <v>7</v>
      </c>
      <c r="H44" s="27">
        <v>0</v>
      </c>
      <c r="I44" s="27">
        <v>1</v>
      </c>
      <c r="J44" s="27">
        <v>3</v>
      </c>
      <c r="K44" s="27">
        <v>4</v>
      </c>
      <c r="L44" s="27">
        <v>2</v>
      </c>
      <c r="M44" s="27">
        <v>1</v>
      </c>
      <c r="N44" s="27">
        <f t="shared" si="4"/>
        <v>3</v>
      </c>
      <c r="O44" s="39">
        <v>0</v>
      </c>
      <c r="P44" s="39">
        <v>1</v>
      </c>
      <c r="Q44" s="39">
        <v>1</v>
      </c>
      <c r="R44" s="39">
        <v>2</v>
      </c>
      <c r="S44" s="39">
        <v>0</v>
      </c>
      <c r="T44" s="39">
        <f t="shared" si="5"/>
        <v>11</v>
      </c>
      <c r="U44" s="40">
        <f t="shared" si="6"/>
        <v>1.0833333333333333</v>
      </c>
      <c r="V44" s="22">
        <v>496</v>
      </c>
      <c r="W44" s="22" t="s">
        <v>83</v>
      </c>
      <c r="X44" s="22" t="s">
        <v>84</v>
      </c>
      <c r="Y44" s="58">
        <v>2457</v>
      </c>
      <c r="Z44" s="41"/>
      <c r="AA44" s="1" t="s">
        <v>85</v>
      </c>
      <c r="AB44" s="28" t="s">
        <v>125</v>
      </c>
    </row>
    <row r="45" spans="1:28" x14ac:dyDescent="0.3">
      <c r="A45" s="1" t="s">
        <v>46</v>
      </c>
      <c r="B45" s="1" t="s">
        <v>67</v>
      </c>
      <c r="C45" s="27" t="s">
        <v>96</v>
      </c>
      <c r="D45" s="38">
        <v>35</v>
      </c>
      <c r="E45" s="27">
        <v>22</v>
      </c>
      <c r="F45" s="27">
        <v>3</v>
      </c>
      <c r="G45" s="27">
        <v>6</v>
      </c>
      <c r="H45" s="27"/>
      <c r="I45" s="27"/>
      <c r="J45" s="27">
        <v>0</v>
      </c>
      <c r="K45" s="27">
        <v>1</v>
      </c>
      <c r="L45" s="27">
        <v>0</v>
      </c>
      <c r="M45" s="27">
        <v>1</v>
      </c>
      <c r="N45" s="27">
        <f t="shared" si="4"/>
        <v>1</v>
      </c>
      <c r="O45" s="39">
        <v>1</v>
      </c>
      <c r="P45" s="39">
        <v>5</v>
      </c>
      <c r="Q45" s="39">
        <v>1</v>
      </c>
      <c r="R45" s="39">
        <v>1</v>
      </c>
      <c r="S45" s="39">
        <v>0</v>
      </c>
      <c r="T45" s="39">
        <f t="shared" si="5"/>
        <v>6</v>
      </c>
      <c r="U45" s="40">
        <f t="shared" si="6"/>
        <v>0.40909090909090912</v>
      </c>
      <c r="V45" s="22">
        <v>496</v>
      </c>
      <c r="W45" s="22" t="s">
        <v>83</v>
      </c>
      <c r="X45" s="22" t="s">
        <v>84</v>
      </c>
      <c r="Y45" s="58">
        <v>2457</v>
      </c>
      <c r="Z45" s="41"/>
      <c r="AA45" s="1" t="s">
        <v>85</v>
      </c>
      <c r="AB45" s="28" t="s">
        <v>125</v>
      </c>
    </row>
    <row r="46" spans="1:28" x14ac:dyDescent="0.3">
      <c r="A46" s="1" t="s">
        <v>46</v>
      </c>
      <c r="B46" s="1" t="s">
        <v>67</v>
      </c>
      <c r="C46" s="27" t="s">
        <v>97</v>
      </c>
      <c r="D46" s="38">
        <v>40</v>
      </c>
      <c r="E46" s="27">
        <v>26</v>
      </c>
      <c r="F46" s="27">
        <v>5</v>
      </c>
      <c r="G46" s="27">
        <v>11</v>
      </c>
      <c r="H46" s="27"/>
      <c r="I46" s="27"/>
      <c r="J46" s="27">
        <v>6</v>
      </c>
      <c r="K46" s="27">
        <v>8</v>
      </c>
      <c r="L46" s="27">
        <v>2</v>
      </c>
      <c r="M46" s="27">
        <v>4</v>
      </c>
      <c r="N46" s="27">
        <f t="shared" si="4"/>
        <v>6</v>
      </c>
      <c r="O46" s="39">
        <v>2</v>
      </c>
      <c r="P46" s="39">
        <v>2</v>
      </c>
      <c r="Q46" s="39">
        <v>0</v>
      </c>
      <c r="R46" s="39">
        <v>1</v>
      </c>
      <c r="S46" s="39">
        <v>0</v>
      </c>
      <c r="T46" s="39">
        <f t="shared" si="5"/>
        <v>16</v>
      </c>
      <c r="U46" s="40">
        <f t="shared" si="6"/>
        <v>0.96153846153846156</v>
      </c>
      <c r="V46" s="22">
        <v>496</v>
      </c>
      <c r="W46" s="22" t="s">
        <v>83</v>
      </c>
      <c r="X46" s="22" t="s">
        <v>84</v>
      </c>
      <c r="Y46" s="58">
        <v>2457</v>
      </c>
      <c r="Z46" s="41"/>
      <c r="AA46" s="1" t="s">
        <v>85</v>
      </c>
      <c r="AB46" s="28" t="s">
        <v>125</v>
      </c>
    </row>
    <row r="47" spans="1:28" x14ac:dyDescent="0.3">
      <c r="A47" s="43" t="s">
        <v>46</v>
      </c>
      <c r="B47" s="43" t="s">
        <v>67</v>
      </c>
      <c r="C47" s="44" t="s">
        <v>40</v>
      </c>
      <c r="D47" s="43"/>
      <c r="E47" s="44">
        <f t="shared" ref="E47:T47" si="7">SUM(E35:E46)</f>
        <v>240</v>
      </c>
      <c r="F47" s="44">
        <f t="shared" si="7"/>
        <v>48</v>
      </c>
      <c r="G47" s="44">
        <f t="shared" si="7"/>
        <v>89</v>
      </c>
      <c r="H47" s="44">
        <f t="shared" si="7"/>
        <v>0</v>
      </c>
      <c r="I47" s="44">
        <f t="shared" si="7"/>
        <v>2</v>
      </c>
      <c r="J47" s="44">
        <f t="shared" si="7"/>
        <v>37</v>
      </c>
      <c r="K47" s="44">
        <f t="shared" si="7"/>
        <v>53</v>
      </c>
      <c r="L47" s="44">
        <f t="shared" si="7"/>
        <v>10</v>
      </c>
      <c r="M47" s="44">
        <f t="shared" si="7"/>
        <v>25</v>
      </c>
      <c r="N47" s="44">
        <f t="shared" si="7"/>
        <v>35</v>
      </c>
      <c r="O47" s="44">
        <f t="shared" si="7"/>
        <v>26</v>
      </c>
      <c r="P47" s="44">
        <f t="shared" si="7"/>
        <v>25</v>
      </c>
      <c r="Q47" s="44">
        <f t="shared" si="7"/>
        <v>21</v>
      </c>
      <c r="R47" s="44">
        <f t="shared" si="7"/>
        <v>25</v>
      </c>
      <c r="S47" s="44">
        <f t="shared" si="7"/>
        <v>0</v>
      </c>
      <c r="T47" s="44">
        <f t="shared" si="7"/>
        <v>133</v>
      </c>
      <c r="U47" s="45">
        <f>((T47+Q47+N47-R47)+(O47*2))/E47</f>
        <v>0.9</v>
      </c>
      <c r="V47" s="46">
        <v>496</v>
      </c>
      <c r="W47" s="46" t="s">
        <v>83</v>
      </c>
      <c r="X47" s="46" t="s">
        <v>84</v>
      </c>
      <c r="Y47" s="59">
        <v>2457</v>
      </c>
      <c r="Z47" s="47"/>
      <c r="AA47" s="43" t="s">
        <v>85</v>
      </c>
      <c r="AB47" s="68" t="s">
        <v>125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0.5393258426966292</v>
      </c>
      <c r="H48" s="27"/>
      <c r="I48" s="1"/>
      <c r="J48" s="48" t="s">
        <v>42</v>
      </c>
      <c r="K48" s="50">
        <f>J47/K47</f>
        <v>0.69811320754716977</v>
      </c>
      <c r="L48" s="1"/>
      <c r="M48" s="39" t="s">
        <v>43</v>
      </c>
      <c r="N48" s="51">
        <v>8</v>
      </c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3F40E-4BC6-4F15-B9FC-23D2F3D97DD3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357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1" t="s">
        <v>425</v>
      </c>
    </row>
    <row r="3" spans="1:28" x14ac:dyDescent="0.3">
      <c r="B3" s="1"/>
      <c r="C3" s="6">
        <v>29573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128</v>
      </c>
      <c r="D4" s="7" t="s">
        <v>5</v>
      </c>
      <c r="E4" s="8"/>
      <c r="F4" s="5"/>
      <c r="G4" s="1"/>
      <c r="J4" s="15" t="s">
        <v>221</v>
      </c>
      <c r="K4" s="16" t="s">
        <v>45</v>
      </c>
      <c r="L4" s="17"/>
      <c r="M4" s="18"/>
      <c r="N4" s="19">
        <v>23</v>
      </c>
      <c r="O4" s="19">
        <v>16</v>
      </c>
      <c r="P4" s="19">
        <v>25</v>
      </c>
      <c r="Q4" s="19">
        <v>21</v>
      </c>
      <c r="R4" s="20"/>
      <c r="S4" s="21">
        <f>SUM(N4:R4)</f>
        <v>85</v>
      </c>
      <c r="T4" s="22">
        <v>373</v>
      </c>
    </row>
    <row r="5" spans="1:28" x14ac:dyDescent="0.3">
      <c r="B5" s="1"/>
      <c r="C5" s="6" t="s">
        <v>205</v>
      </c>
      <c r="D5" s="7" t="s">
        <v>6</v>
      </c>
      <c r="E5" s="1"/>
      <c r="F5" s="1"/>
      <c r="G5" s="1"/>
      <c r="J5" s="15" t="s">
        <v>222</v>
      </c>
      <c r="K5" s="16" t="s">
        <v>58</v>
      </c>
      <c r="L5" s="17"/>
      <c r="M5" s="18"/>
      <c r="N5" s="19">
        <v>16</v>
      </c>
      <c r="O5" s="19">
        <v>23</v>
      </c>
      <c r="P5" s="19">
        <v>36</v>
      </c>
      <c r="Q5" s="19">
        <v>27</v>
      </c>
      <c r="R5" s="20"/>
      <c r="S5" s="21">
        <f>SUM(N5:R5)</f>
        <v>102</v>
      </c>
      <c r="T5" s="22">
        <v>373</v>
      </c>
      <c r="U5" s="1"/>
      <c r="V5" s="1"/>
      <c r="W5" s="1"/>
    </row>
    <row r="6" spans="1:28" x14ac:dyDescent="0.3">
      <c r="C6" s="23">
        <v>512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3"/>
      <c r="D7" s="7" t="s">
        <v>8</v>
      </c>
      <c r="G7" s="1"/>
      <c r="S7" s="1"/>
      <c r="T7" s="25" t="s">
        <v>9</v>
      </c>
      <c r="U7" s="1"/>
      <c r="V7" s="26">
        <v>373</v>
      </c>
      <c r="W7" s="1"/>
    </row>
    <row r="8" spans="1:28" x14ac:dyDescent="0.3">
      <c r="B8" s="1"/>
      <c r="C8" s="63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4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57</v>
      </c>
      <c r="B13" s="1" t="s">
        <v>46</v>
      </c>
      <c r="C13" s="27" t="s">
        <v>47</v>
      </c>
      <c r="D13" s="38">
        <v>7</v>
      </c>
      <c r="E13" s="84"/>
      <c r="F13" s="84"/>
      <c r="G13" s="84"/>
      <c r="H13" s="27"/>
      <c r="I13" s="27"/>
      <c r="J13" s="84"/>
      <c r="K13" s="84"/>
      <c r="L13" s="84"/>
      <c r="M13" s="84"/>
      <c r="N13" s="27">
        <f t="shared" ref="N13:N17" si="0">SUM(L13:M13)</f>
        <v>0</v>
      </c>
      <c r="O13" s="85"/>
      <c r="P13" s="85"/>
      <c r="Q13" s="85"/>
      <c r="R13" s="85"/>
      <c r="S13" s="85"/>
      <c r="T13" s="27">
        <v>2</v>
      </c>
      <c r="U13" s="40" t="str">
        <f t="shared" ref="U13:U22" si="1">IFERROR(((T13+Q13+N13-R13)+(O13*2))/E13,"")</f>
        <v/>
      </c>
      <c r="V13" s="22">
        <v>373</v>
      </c>
      <c r="W13" s="22" t="s">
        <v>76</v>
      </c>
      <c r="X13" s="22" t="s">
        <v>77</v>
      </c>
      <c r="Y13" s="58">
        <v>512</v>
      </c>
      <c r="Z13" s="41"/>
      <c r="AA13" s="1" t="s">
        <v>78</v>
      </c>
      <c r="AB13" s="28" t="s">
        <v>223</v>
      </c>
    </row>
    <row r="14" spans="1:28" x14ac:dyDescent="0.3">
      <c r="A14" s="1" t="s">
        <v>57</v>
      </c>
      <c r="B14" s="1" t="s">
        <v>46</v>
      </c>
      <c r="C14" s="27" t="s">
        <v>142</v>
      </c>
      <c r="D14" s="38">
        <v>6</v>
      </c>
      <c r="E14" s="84"/>
      <c r="F14" s="84"/>
      <c r="G14" s="84"/>
      <c r="H14" s="27"/>
      <c r="I14" s="27"/>
      <c r="J14" s="84"/>
      <c r="K14" s="84"/>
      <c r="L14" s="84"/>
      <c r="M14" s="84"/>
      <c r="N14" s="27">
        <f t="shared" si="0"/>
        <v>0</v>
      </c>
      <c r="O14" s="85"/>
      <c r="P14" s="85"/>
      <c r="Q14" s="85"/>
      <c r="R14" s="85"/>
      <c r="S14" s="85"/>
      <c r="T14" s="27">
        <v>2</v>
      </c>
      <c r="U14" s="40" t="str">
        <f t="shared" si="1"/>
        <v/>
      </c>
      <c r="V14" s="22">
        <v>373</v>
      </c>
      <c r="W14" s="22" t="s">
        <v>76</v>
      </c>
      <c r="X14" s="22" t="s">
        <v>77</v>
      </c>
      <c r="Y14" s="58">
        <v>512</v>
      </c>
      <c r="Z14" s="41"/>
      <c r="AA14" s="1" t="s">
        <v>78</v>
      </c>
      <c r="AB14" s="28" t="s">
        <v>223</v>
      </c>
    </row>
    <row r="15" spans="1:28" x14ac:dyDescent="0.3">
      <c r="A15" s="1" t="s">
        <v>57</v>
      </c>
      <c r="B15" s="1" t="s">
        <v>46</v>
      </c>
      <c r="C15" s="27" t="s">
        <v>80</v>
      </c>
      <c r="D15" s="38">
        <v>22</v>
      </c>
      <c r="E15" s="84"/>
      <c r="F15" s="84"/>
      <c r="G15" s="84"/>
      <c r="H15" s="27"/>
      <c r="I15" s="27"/>
      <c r="J15" s="84"/>
      <c r="K15" s="84"/>
      <c r="L15" s="84"/>
      <c r="M15" s="84"/>
      <c r="N15" s="27">
        <f t="shared" si="0"/>
        <v>0</v>
      </c>
      <c r="O15" s="85"/>
      <c r="P15" s="85"/>
      <c r="Q15" s="85"/>
      <c r="R15" s="85"/>
      <c r="S15" s="85"/>
      <c r="T15" s="27">
        <v>7</v>
      </c>
      <c r="U15" s="40" t="str">
        <f t="shared" si="1"/>
        <v/>
      </c>
      <c r="V15" s="22">
        <v>373</v>
      </c>
      <c r="W15" s="22" t="s">
        <v>76</v>
      </c>
      <c r="X15" s="22" t="s">
        <v>77</v>
      </c>
      <c r="Y15" s="58">
        <v>512</v>
      </c>
      <c r="Z15" s="41"/>
      <c r="AA15" s="1" t="s">
        <v>78</v>
      </c>
      <c r="AB15" s="28" t="s">
        <v>223</v>
      </c>
    </row>
    <row r="16" spans="1:28" x14ac:dyDescent="0.3">
      <c r="A16" s="1" t="s">
        <v>57</v>
      </c>
      <c r="B16" s="1" t="s">
        <v>46</v>
      </c>
      <c r="C16" s="27" t="s">
        <v>48</v>
      </c>
      <c r="D16" s="38">
        <v>50</v>
      </c>
      <c r="E16" s="84"/>
      <c r="F16" s="84"/>
      <c r="G16" s="84"/>
      <c r="H16" s="27"/>
      <c r="I16" s="27"/>
      <c r="J16" s="84"/>
      <c r="K16" s="84"/>
      <c r="L16" s="84"/>
      <c r="M16" s="84"/>
      <c r="N16" s="27">
        <f t="shared" si="0"/>
        <v>0</v>
      </c>
      <c r="O16" s="85"/>
      <c r="P16" s="85"/>
      <c r="Q16" s="85"/>
      <c r="R16" s="85"/>
      <c r="S16" s="85"/>
      <c r="T16" s="27">
        <v>18</v>
      </c>
      <c r="U16" s="40" t="str">
        <f t="shared" si="1"/>
        <v/>
      </c>
      <c r="V16" s="22">
        <v>373</v>
      </c>
      <c r="W16" s="22" t="s">
        <v>76</v>
      </c>
      <c r="X16" s="22" t="s">
        <v>77</v>
      </c>
      <c r="Y16" s="58">
        <v>512</v>
      </c>
      <c r="Z16" s="41"/>
      <c r="AA16" s="1" t="s">
        <v>78</v>
      </c>
      <c r="AB16" s="28" t="s">
        <v>223</v>
      </c>
    </row>
    <row r="17" spans="1:28" x14ac:dyDescent="0.3">
      <c r="A17" s="1" t="s">
        <v>57</v>
      </c>
      <c r="B17" s="1" t="s">
        <v>46</v>
      </c>
      <c r="C17" s="27" t="s">
        <v>49</v>
      </c>
      <c r="D17" s="38">
        <v>1</v>
      </c>
      <c r="E17" s="84"/>
      <c r="F17" s="84"/>
      <c r="G17" s="84"/>
      <c r="H17" s="27"/>
      <c r="I17" s="27"/>
      <c r="J17" s="84"/>
      <c r="K17" s="84"/>
      <c r="L17" s="84"/>
      <c r="M17" s="84"/>
      <c r="N17" s="27">
        <f t="shared" si="0"/>
        <v>0</v>
      </c>
      <c r="O17" s="85"/>
      <c r="P17" s="85"/>
      <c r="Q17" s="85"/>
      <c r="R17" s="85"/>
      <c r="S17" s="85"/>
      <c r="T17" s="27">
        <v>2</v>
      </c>
      <c r="U17" s="40" t="str">
        <f t="shared" si="1"/>
        <v/>
      </c>
      <c r="V17" s="22">
        <v>373</v>
      </c>
      <c r="W17" s="22" t="s">
        <v>76</v>
      </c>
      <c r="X17" s="22" t="s">
        <v>77</v>
      </c>
      <c r="Y17" s="58">
        <v>512</v>
      </c>
      <c r="Z17" s="41"/>
      <c r="AA17" s="1" t="s">
        <v>78</v>
      </c>
      <c r="AB17" s="28" t="s">
        <v>223</v>
      </c>
    </row>
    <row r="18" spans="1:28" x14ac:dyDescent="0.3">
      <c r="A18" s="1" t="s">
        <v>57</v>
      </c>
      <c r="B18" s="1" t="s">
        <v>46</v>
      </c>
      <c r="C18" s="27" t="s">
        <v>50</v>
      </c>
      <c r="D18" s="38">
        <v>12</v>
      </c>
      <c r="E18" s="84"/>
      <c r="F18" s="84"/>
      <c r="G18" s="84"/>
      <c r="H18" s="27"/>
      <c r="I18" s="27"/>
      <c r="J18" s="84"/>
      <c r="K18" s="84"/>
      <c r="L18" s="84"/>
      <c r="M18" s="84"/>
      <c r="N18" s="27">
        <f>SUM(L18:M18)</f>
        <v>0</v>
      </c>
      <c r="O18" s="85"/>
      <c r="P18" s="85"/>
      <c r="Q18" s="85"/>
      <c r="R18" s="85"/>
      <c r="S18" s="85"/>
      <c r="T18" s="27">
        <v>16</v>
      </c>
      <c r="U18" s="40" t="str">
        <f t="shared" si="1"/>
        <v/>
      </c>
      <c r="V18" s="22">
        <v>373</v>
      </c>
      <c r="W18" s="22" t="s">
        <v>76</v>
      </c>
      <c r="X18" s="22" t="s">
        <v>77</v>
      </c>
      <c r="Y18" s="58">
        <v>512</v>
      </c>
      <c r="Z18" s="41"/>
      <c r="AA18" s="1" t="s">
        <v>78</v>
      </c>
      <c r="AB18" s="28" t="s">
        <v>223</v>
      </c>
    </row>
    <row r="19" spans="1:28" x14ac:dyDescent="0.3">
      <c r="A19" s="1" t="s">
        <v>57</v>
      </c>
      <c r="B19" s="1" t="s">
        <v>46</v>
      </c>
      <c r="C19" s="27" t="s">
        <v>55</v>
      </c>
      <c r="D19" s="38">
        <v>42</v>
      </c>
      <c r="E19" s="84"/>
      <c r="F19" s="84"/>
      <c r="G19" s="84"/>
      <c r="H19" s="27"/>
      <c r="I19" s="27"/>
      <c r="J19" s="84"/>
      <c r="K19" s="84"/>
      <c r="L19" s="84"/>
      <c r="M19" s="84"/>
      <c r="N19" s="27">
        <f>SUM(L19:M19)</f>
        <v>0</v>
      </c>
      <c r="O19" s="85"/>
      <c r="P19" s="85"/>
      <c r="Q19" s="85"/>
      <c r="R19" s="85"/>
      <c r="S19" s="85"/>
      <c r="T19" s="27">
        <v>10</v>
      </c>
      <c r="U19" s="40" t="str">
        <f t="shared" si="1"/>
        <v/>
      </c>
      <c r="V19" s="22">
        <v>373</v>
      </c>
      <c r="W19" s="22" t="s">
        <v>76</v>
      </c>
      <c r="X19" s="22" t="s">
        <v>77</v>
      </c>
      <c r="Y19" s="58">
        <v>512</v>
      </c>
      <c r="Z19" s="41"/>
      <c r="AA19" s="1" t="s">
        <v>78</v>
      </c>
      <c r="AB19" s="28" t="s">
        <v>223</v>
      </c>
    </row>
    <row r="20" spans="1:28" x14ac:dyDescent="0.3">
      <c r="A20" s="1" t="s">
        <v>57</v>
      </c>
      <c r="B20" s="1" t="s">
        <v>46</v>
      </c>
      <c r="C20" s="27" t="s">
        <v>54</v>
      </c>
      <c r="D20" s="38">
        <v>11</v>
      </c>
      <c r="E20" s="84"/>
      <c r="F20" s="84"/>
      <c r="G20" s="84"/>
      <c r="H20" s="27"/>
      <c r="I20" s="27"/>
      <c r="J20" s="84"/>
      <c r="K20" s="84"/>
      <c r="L20" s="84"/>
      <c r="M20" s="84"/>
      <c r="N20" s="27">
        <f>SUM(L20:M20)</f>
        <v>0</v>
      </c>
      <c r="O20" s="85"/>
      <c r="P20" s="85"/>
      <c r="Q20" s="85"/>
      <c r="R20" s="85"/>
      <c r="S20" s="85"/>
      <c r="T20" s="27">
        <v>2</v>
      </c>
      <c r="U20" s="40" t="str">
        <f t="shared" si="1"/>
        <v/>
      </c>
      <c r="V20" s="22">
        <v>373</v>
      </c>
      <c r="W20" s="22" t="s">
        <v>76</v>
      </c>
      <c r="X20" s="22" t="s">
        <v>77</v>
      </c>
      <c r="Y20" s="58">
        <v>512</v>
      </c>
      <c r="Z20" s="41"/>
      <c r="AA20" s="1" t="s">
        <v>78</v>
      </c>
      <c r="AB20" s="28" t="s">
        <v>223</v>
      </c>
    </row>
    <row r="21" spans="1:28" x14ac:dyDescent="0.3">
      <c r="A21" s="1" t="s">
        <v>57</v>
      </c>
      <c r="B21" s="1" t="s">
        <v>46</v>
      </c>
      <c r="C21" s="27" t="s">
        <v>51</v>
      </c>
      <c r="D21" s="38">
        <v>44</v>
      </c>
      <c r="E21" s="84"/>
      <c r="F21" s="84"/>
      <c r="G21" s="84"/>
      <c r="H21" s="27"/>
      <c r="I21" s="27"/>
      <c r="J21" s="84"/>
      <c r="K21" s="84"/>
      <c r="L21" s="84"/>
      <c r="M21" s="84"/>
      <c r="N21" s="27">
        <f>SUM(L21:M21)</f>
        <v>0</v>
      </c>
      <c r="O21" s="85"/>
      <c r="P21" s="85"/>
      <c r="Q21" s="85"/>
      <c r="R21" s="85"/>
      <c r="S21" s="85"/>
      <c r="T21" s="27">
        <v>18</v>
      </c>
      <c r="U21" s="40" t="str">
        <f t="shared" si="1"/>
        <v/>
      </c>
      <c r="V21" s="22">
        <v>373</v>
      </c>
      <c r="W21" s="22" t="s">
        <v>76</v>
      </c>
      <c r="X21" s="22" t="s">
        <v>77</v>
      </c>
      <c r="Y21" s="58">
        <v>512</v>
      </c>
      <c r="Z21" s="41"/>
      <c r="AA21" s="1" t="s">
        <v>78</v>
      </c>
      <c r="AB21" s="28" t="s">
        <v>223</v>
      </c>
    </row>
    <row r="22" spans="1:28" x14ac:dyDescent="0.3">
      <c r="A22" s="1" t="s">
        <v>57</v>
      </c>
      <c r="B22" s="1" t="s">
        <v>46</v>
      </c>
      <c r="C22" s="27" t="s">
        <v>52</v>
      </c>
      <c r="D22" s="38">
        <v>10</v>
      </c>
      <c r="E22" s="84"/>
      <c r="F22" s="84"/>
      <c r="G22" s="84"/>
      <c r="H22" s="27"/>
      <c r="I22" s="27"/>
      <c r="J22" s="84"/>
      <c r="K22" s="84"/>
      <c r="L22" s="84"/>
      <c r="M22" s="84"/>
      <c r="N22" s="27">
        <f>SUM(L22:M22)</f>
        <v>0</v>
      </c>
      <c r="O22" s="85"/>
      <c r="P22" s="85"/>
      <c r="Q22" s="85"/>
      <c r="R22" s="85"/>
      <c r="S22" s="85"/>
      <c r="T22" s="27">
        <v>8</v>
      </c>
      <c r="U22" s="40" t="str">
        <f t="shared" si="1"/>
        <v/>
      </c>
      <c r="V22" s="22">
        <v>373</v>
      </c>
      <c r="W22" s="22" t="s">
        <v>76</v>
      </c>
      <c r="X22" s="22" t="s">
        <v>77</v>
      </c>
      <c r="Y22" s="58">
        <v>512</v>
      </c>
      <c r="Z22" s="41"/>
      <c r="AA22" s="1" t="s">
        <v>78</v>
      </c>
      <c r="AB22" s="28" t="s">
        <v>223</v>
      </c>
    </row>
    <row r="23" spans="1:28" x14ac:dyDescent="0.3">
      <c r="A23" s="1" t="s">
        <v>57</v>
      </c>
      <c r="B23" s="1" t="s">
        <v>46</v>
      </c>
      <c r="C23" s="55" t="s">
        <v>39</v>
      </c>
      <c r="D23" s="1"/>
      <c r="E23" s="55">
        <v>240</v>
      </c>
      <c r="F23" s="55">
        <v>33</v>
      </c>
      <c r="G23" s="55"/>
      <c r="H23" s="55"/>
      <c r="I23" s="55"/>
      <c r="J23" s="55">
        <v>19</v>
      </c>
      <c r="K23" s="55"/>
      <c r="L23" s="55"/>
      <c r="M23" s="55"/>
      <c r="N23" s="5"/>
      <c r="O23" s="55"/>
      <c r="P23" s="55">
        <v>25</v>
      </c>
      <c r="Q23" s="42"/>
      <c r="R23" s="42"/>
      <c r="S23" s="42"/>
      <c r="T23" s="27"/>
      <c r="U23" s="40" t="str">
        <f t="shared" ref="U23" si="2">_xlfn.IFNA("",((T23+Q23+N23-R23)+(O23*2))/E23)</f>
        <v/>
      </c>
      <c r="V23" s="22">
        <v>373</v>
      </c>
      <c r="W23" s="22" t="s">
        <v>76</v>
      </c>
      <c r="X23" s="22" t="s">
        <v>77</v>
      </c>
      <c r="Y23" s="58">
        <v>512</v>
      </c>
      <c r="Z23" s="41"/>
      <c r="AA23" s="1" t="s">
        <v>78</v>
      </c>
      <c r="AB23" s="28" t="s">
        <v>223</v>
      </c>
    </row>
    <row r="24" spans="1:28" x14ac:dyDescent="0.3">
      <c r="A24" s="43" t="s">
        <v>57</v>
      </c>
      <c r="B24" s="43" t="s">
        <v>46</v>
      </c>
      <c r="C24" s="44" t="s">
        <v>40</v>
      </c>
      <c r="D24" s="43"/>
      <c r="E24" s="44">
        <f t="shared" ref="E24:T24" si="3">SUM(E13:E23)</f>
        <v>240</v>
      </c>
      <c r="F24" s="44">
        <f t="shared" si="3"/>
        <v>33</v>
      </c>
      <c r="G24" s="44">
        <f t="shared" si="3"/>
        <v>0</v>
      </c>
      <c r="H24" s="44">
        <f t="shared" si="3"/>
        <v>0</v>
      </c>
      <c r="I24" s="44">
        <f t="shared" si="3"/>
        <v>0</v>
      </c>
      <c r="J24" s="44">
        <f t="shared" si="3"/>
        <v>19</v>
      </c>
      <c r="K24" s="44">
        <f t="shared" si="3"/>
        <v>0</v>
      </c>
      <c r="L24" s="44">
        <f t="shared" si="3"/>
        <v>0</v>
      </c>
      <c r="M24" s="44">
        <f t="shared" si="3"/>
        <v>0</v>
      </c>
      <c r="N24" s="44">
        <f t="shared" si="3"/>
        <v>0</v>
      </c>
      <c r="O24" s="44">
        <f t="shared" si="3"/>
        <v>0</v>
      </c>
      <c r="P24" s="44">
        <f t="shared" si="3"/>
        <v>25</v>
      </c>
      <c r="Q24" s="44">
        <f t="shared" si="3"/>
        <v>0</v>
      </c>
      <c r="R24" s="44">
        <f t="shared" si="3"/>
        <v>0</v>
      </c>
      <c r="S24" s="44">
        <f t="shared" si="3"/>
        <v>0</v>
      </c>
      <c r="T24" s="44">
        <f t="shared" si="3"/>
        <v>85</v>
      </c>
      <c r="U24" s="45">
        <f>((T24+Q24+N24-R24)+(O24*2))/E24</f>
        <v>0.35416666666666669</v>
      </c>
      <c r="V24" s="46">
        <v>373</v>
      </c>
      <c r="W24" s="46" t="s">
        <v>76</v>
      </c>
      <c r="X24" s="46" t="s">
        <v>77</v>
      </c>
      <c r="Y24" s="59">
        <v>512</v>
      </c>
      <c r="Z24" s="47"/>
      <c r="AA24" s="43" t="s">
        <v>78</v>
      </c>
      <c r="AB24" s="68" t="s">
        <v>223</v>
      </c>
    </row>
    <row r="25" spans="1:28" x14ac:dyDescent="0.3">
      <c r="A25" s="1"/>
      <c r="B25" s="1"/>
      <c r="C25" s="1"/>
      <c r="D25" s="1"/>
      <c r="F25" s="48" t="s">
        <v>41</v>
      </c>
      <c r="G25" s="49" t="e">
        <f>F24/G24</f>
        <v>#DIV/0!</v>
      </c>
      <c r="H25" s="27"/>
      <c r="I25" s="1"/>
      <c r="J25" s="48" t="s">
        <v>42</v>
      </c>
      <c r="K25" s="50" t="e">
        <f>J24/K24</f>
        <v>#DIV/0!</v>
      </c>
      <c r="L25" s="1"/>
      <c r="M25" s="39" t="s">
        <v>43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58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5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57</v>
      </c>
      <c r="C35" s="27" t="s">
        <v>333</v>
      </c>
      <c r="D35" s="38">
        <v>34</v>
      </c>
      <c r="E35" s="84"/>
      <c r="F35" s="84"/>
      <c r="G35" s="84"/>
      <c r="H35" s="27"/>
      <c r="I35" s="27"/>
      <c r="J35" s="84"/>
      <c r="K35" s="84"/>
      <c r="L35" s="84"/>
      <c r="M35" s="84"/>
      <c r="N35" s="27">
        <f>SUM(L35:M35)</f>
        <v>0</v>
      </c>
      <c r="O35" s="84"/>
      <c r="P35" s="85"/>
      <c r="Q35" s="84"/>
      <c r="R35" s="84"/>
      <c r="S35" s="84"/>
      <c r="T35" s="27">
        <v>13</v>
      </c>
      <c r="U35" s="40" t="str">
        <f>IFERROR(((T35+Q35+N35-R35)+(O35*2))/E35,"")</f>
        <v/>
      </c>
      <c r="V35" s="22">
        <v>373</v>
      </c>
      <c r="W35" s="22" t="s">
        <v>83</v>
      </c>
      <c r="X35" s="22" t="s">
        <v>84</v>
      </c>
      <c r="Y35" s="58">
        <v>512</v>
      </c>
      <c r="Z35" s="41"/>
      <c r="AA35" s="1" t="s">
        <v>209</v>
      </c>
      <c r="AB35" s="28" t="s">
        <v>224</v>
      </c>
    </row>
    <row r="36" spans="1:28" x14ac:dyDescent="0.3">
      <c r="A36" s="1" t="s">
        <v>46</v>
      </c>
      <c r="B36" s="1" t="s">
        <v>57</v>
      </c>
      <c r="C36" s="27" t="s">
        <v>334</v>
      </c>
      <c r="D36" s="38">
        <v>10</v>
      </c>
      <c r="E36" s="84"/>
      <c r="F36" s="84"/>
      <c r="G36" s="84"/>
      <c r="H36" s="27"/>
      <c r="I36" s="27"/>
      <c r="J36" s="84"/>
      <c r="K36" s="84"/>
      <c r="L36" s="84"/>
      <c r="M36" s="84"/>
      <c r="N36" s="27">
        <f t="shared" ref="N36:N41" si="4">SUM(L36:M36)</f>
        <v>0</v>
      </c>
      <c r="O36" s="85"/>
      <c r="P36" s="85"/>
      <c r="Q36" s="85"/>
      <c r="R36" s="85"/>
      <c r="S36" s="85"/>
      <c r="T36" s="39">
        <v>19</v>
      </c>
      <c r="U36" s="40" t="str">
        <f t="shared" ref="U36:U46" si="5">IFERROR(((T36+Q36+N36-R36)+(O36*2))/E36,"")</f>
        <v/>
      </c>
      <c r="V36" s="22">
        <v>373</v>
      </c>
      <c r="W36" s="22" t="s">
        <v>83</v>
      </c>
      <c r="X36" s="22" t="s">
        <v>84</v>
      </c>
      <c r="Y36" s="58">
        <v>512</v>
      </c>
      <c r="Z36" s="41" t="s">
        <v>426</v>
      </c>
      <c r="AA36" s="1" t="s">
        <v>209</v>
      </c>
      <c r="AB36" s="28" t="s">
        <v>224</v>
      </c>
    </row>
    <row r="37" spans="1:28" x14ac:dyDescent="0.3">
      <c r="A37" s="1" t="s">
        <v>46</v>
      </c>
      <c r="B37" s="1" t="s">
        <v>57</v>
      </c>
      <c r="C37" s="27" t="s">
        <v>335</v>
      </c>
      <c r="D37" s="38">
        <v>32</v>
      </c>
      <c r="E37" s="84" t="s">
        <v>356</v>
      </c>
      <c r="F37" s="84"/>
      <c r="G37" s="84"/>
      <c r="H37" s="27"/>
      <c r="I37" s="27"/>
      <c r="J37" s="84"/>
      <c r="K37" s="84"/>
      <c r="L37" s="84"/>
      <c r="M37" s="84"/>
      <c r="N37" s="27"/>
      <c r="O37" s="85"/>
      <c r="P37" s="85"/>
      <c r="Q37" s="85"/>
      <c r="R37" s="85"/>
      <c r="S37" s="85"/>
      <c r="T37" s="39"/>
      <c r="U37" s="40" t="str">
        <f t="shared" si="5"/>
        <v/>
      </c>
      <c r="V37" s="22">
        <v>373</v>
      </c>
      <c r="W37" s="22" t="s">
        <v>83</v>
      </c>
      <c r="X37" s="22" t="s">
        <v>84</v>
      </c>
      <c r="Y37" s="58">
        <v>512</v>
      </c>
      <c r="Z37" s="41"/>
      <c r="AA37" s="1" t="s">
        <v>209</v>
      </c>
      <c r="AB37" s="28" t="s">
        <v>224</v>
      </c>
    </row>
    <row r="38" spans="1:28" x14ac:dyDescent="0.3">
      <c r="A38" s="1" t="s">
        <v>46</v>
      </c>
      <c r="B38" s="1" t="s">
        <v>57</v>
      </c>
      <c r="C38" s="27" t="s">
        <v>336</v>
      </c>
      <c r="D38" s="38">
        <v>14</v>
      </c>
      <c r="E38" s="84"/>
      <c r="F38" s="84"/>
      <c r="G38" s="84"/>
      <c r="H38" s="27"/>
      <c r="I38" s="27"/>
      <c r="J38" s="84"/>
      <c r="K38" s="84"/>
      <c r="L38" s="84"/>
      <c r="M38" s="84"/>
      <c r="N38" s="27">
        <f t="shared" si="4"/>
        <v>0</v>
      </c>
      <c r="O38" s="85"/>
      <c r="P38" s="85"/>
      <c r="Q38" s="85"/>
      <c r="R38" s="85"/>
      <c r="S38" s="85"/>
      <c r="T38" s="39">
        <v>15</v>
      </c>
      <c r="U38" s="40" t="str">
        <f t="shared" si="5"/>
        <v/>
      </c>
      <c r="V38" s="22">
        <v>373</v>
      </c>
      <c r="W38" s="22" t="s">
        <v>83</v>
      </c>
      <c r="X38" s="22" t="s">
        <v>84</v>
      </c>
      <c r="Y38" s="58">
        <v>512</v>
      </c>
      <c r="Z38" s="41" t="s">
        <v>427</v>
      </c>
      <c r="AA38" s="1" t="s">
        <v>209</v>
      </c>
      <c r="AB38" s="28" t="s">
        <v>224</v>
      </c>
    </row>
    <row r="39" spans="1:28" x14ac:dyDescent="0.3">
      <c r="A39" s="1" t="s">
        <v>46</v>
      </c>
      <c r="B39" s="1" t="s">
        <v>57</v>
      </c>
      <c r="C39" s="27" t="s">
        <v>337</v>
      </c>
      <c r="D39" s="38">
        <v>30</v>
      </c>
      <c r="E39" s="84" t="s">
        <v>356</v>
      </c>
      <c r="F39" s="84"/>
      <c r="G39" s="84"/>
      <c r="H39" s="27"/>
      <c r="I39" s="27"/>
      <c r="J39" s="84"/>
      <c r="K39" s="84"/>
      <c r="L39" s="84"/>
      <c r="M39" s="84"/>
      <c r="N39" s="27"/>
      <c r="O39" s="85"/>
      <c r="P39" s="85"/>
      <c r="Q39" s="85"/>
      <c r="R39" s="85"/>
      <c r="S39" s="85"/>
      <c r="T39" s="39"/>
      <c r="U39" s="40" t="str">
        <f t="shared" si="5"/>
        <v/>
      </c>
      <c r="V39" s="22">
        <v>373</v>
      </c>
      <c r="W39" s="22" t="s">
        <v>83</v>
      </c>
      <c r="X39" s="22" t="s">
        <v>84</v>
      </c>
      <c r="Y39" s="58">
        <v>512</v>
      </c>
      <c r="Z39" s="41"/>
      <c r="AA39" s="1" t="s">
        <v>209</v>
      </c>
      <c r="AB39" s="28" t="s">
        <v>224</v>
      </c>
    </row>
    <row r="40" spans="1:28" x14ac:dyDescent="0.3">
      <c r="A40" s="1" t="s">
        <v>46</v>
      </c>
      <c r="B40" s="1" t="s">
        <v>57</v>
      </c>
      <c r="C40" s="27" t="s">
        <v>338</v>
      </c>
      <c r="D40" s="38">
        <v>44</v>
      </c>
      <c r="E40" s="84"/>
      <c r="F40" s="84"/>
      <c r="G40" s="84"/>
      <c r="H40" s="27"/>
      <c r="I40" s="27"/>
      <c r="J40" s="84"/>
      <c r="K40" s="84"/>
      <c r="L40" s="84"/>
      <c r="M40" s="84"/>
      <c r="N40" s="27">
        <f t="shared" si="4"/>
        <v>0</v>
      </c>
      <c r="O40" s="85"/>
      <c r="P40" s="85"/>
      <c r="Q40" s="85"/>
      <c r="R40" s="85"/>
      <c r="S40" s="85"/>
      <c r="T40" s="39">
        <v>4</v>
      </c>
      <c r="U40" s="40" t="str">
        <f t="shared" si="5"/>
        <v/>
      </c>
      <c r="V40" s="22">
        <v>373</v>
      </c>
      <c r="W40" s="22" t="s">
        <v>83</v>
      </c>
      <c r="X40" s="22" t="s">
        <v>84</v>
      </c>
      <c r="Y40" s="58">
        <v>512</v>
      </c>
      <c r="Z40" s="41"/>
      <c r="AA40" s="1" t="s">
        <v>209</v>
      </c>
      <c r="AB40" s="28" t="s">
        <v>224</v>
      </c>
    </row>
    <row r="41" spans="1:28" x14ac:dyDescent="0.3">
      <c r="A41" s="1" t="s">
        <v>46</v>
      </c>
      <c r="B41" s="1" t="s">
        <v>57</v>
      </c>
      <c r="C41" s="27" t="s">
        <v>339</v>
      </c>
      <c r="D41" s="38">
        <v>50</v>
      </c>
      <c r="E41" s="84"/>
      <c r="F41" s="84"/>
      <c r="G41" s="84"/>
      <c r="H41" s="27"/>
      <c r="I41" s="27"/>
      <c r="J41" s="84"/>
      <c r="K41" s="84"/>
      <c r="L41" s="84"/>
      <c r="M41" s="84"/>
      <c r="N41" s="27">
        <f t="shared" si="4"/>
        <v>0</v>
      </c>
      <c r="O41" s="85"/>
      <c r="P41" s="85"/>
      <c r="Q41" s="85"/>
      <c r="R41" s="85"/>
      <c r="S41" s="85"/>
      <c r="T41" s="39">
        <v>13</v>
      </c>
      <c r="U41" s="40" t="str">
        <f t="shared" si="5"/>
        <v/>
      </c>
      <c r="V41" s="22">
        <v>373</v>
      </c>
      <c r="W41" s="22" t="s">
        <v>83</v>
      </c>
      <c r="X41" s="22" t="s">
        <v>84</v>
      </c>
      <c r="Y41" s="58">
        <v>512</v>
      </c>
      <c r="Z41" s="41"/>
      <c r="AA41" s="1" t="s">
        <v>209</v>
      </c>
      <c r="AB41" s="28" t="s">
        <v>224</v>
      </c>
    </row>
    <row r="42" spans="1:28" x14ac:dyDescent="0.3">
      <c r="A42" s="1" t="s">
        <v>46</v>
      </c>
      <c r="B42" s="1" t="s">
        <v>57</v>
      </c>
      <c r="C42" s="27" t="s">
        <v>340</v>
      </c>
      <c r="D42" s="38">
        <v>20</v>
      </c>
      <c r="E42" s="84" t="s">
        <v>356</v>
      </c>
      <c r="F42" s="84"/>
      <c r="G42" s="84"/>
      <c r="H42" s="27"/>
      <c r="I42" s="27"/>
      <c r="J42" s="84"/>
      <c r="K42" s="84"/>
      <c r="L42" s="84"/>
      <c r="M42" s="84"/>
      <c r="N42" s="27"/>
      <c r="O42" s="85"/>
      <c r="P42" s="85"/>
      <c r="Q42" s="85"/>
      <c r="R42" s="85"/>
      <c r="S42" s="85"/>
      <c r="T42" s="39"/>
      <c r="U42" s="40" t="str">
        <f t="shared" si="5"/>
        <v/>
      </c>
      <c r="V42" s="22">
        <v>373</v>
      </c>
      <c r="W42" s="22" t="s">
        <v>83</v>
      </c>
      <c r="X42" s="22" t="s">
        <v>84</v>
      </c>
      <c r="Y42" s="58">
        <v>512</v>
      </c>
      <c r="Z42" s="41"/>
      <c r="AA42" s="1" t="s">
        <v>209</v>
      </c>
      <c r="AB42" s="28" t="s">
        <v>224</v>
      </c>
    </row>
    <row r="43" spans="1:28" x14ac:dyDescent="0.3">
      <c r="A43" s="1" t="s">
        <v>46</v>
      </c>
      <c r="B43" s="1" t="s">
        <v>57</v>
      </c>
      <c r="C43" s="27" t="s">
        <v>341</v>
      </c>
      <c r="D43" s="38">
        <v>24</v>
      </c>
      <c r="E43" s="84"/>
      <c r="F43" s="84"/>
      <c r="G43" s="84"/>
      <c r="H43" s="27"/>
      <c r="I43" s="27"/>
      <c r="J43" s="84"/>
      <c r="K43" s="84"/>
      <c r="L43" s="84"/>
      <c r="M43" s="84"/>
      <c r="N43" s="27">
        <f>SUM(L43:M43)</f>
        <v>0</v>
      </c>
      <c r="O43" s="85"/>
      <c r="P43" s="85"/>
      <c r="Q43" s="85"/>
      <c r="R43" s="85"/>
      <c r="S43" s="85"/>
      <c r="T43" s="39">
        <v>19</v>
      </c>
      <c r="U43" s="40" t="str">
        <f t="shared" si="5"/>
        <v/>
      </c>
      <c r="V43" s="22">
        <v>373</v>
      </c>
      <c r="W43" s="22" t="s">
        <v>83</v>
      </c>
      <c r="X43" s="22" t="s">
        <v>84</v>
      </c>
      <c r="Y43" s="58">
        <v>512</v>
      </c>
      <c r="Z43" s="41"/>
      <c r="AA43" s="1" t="s">
        <v>209</v>
      </c>
      <c r="AB43" s="28" t="s">
        <v>224</v>
      </c>
    </row>
    <row r="44" spans="1:28" x14ac:dyDescent="0.3">
      <c r="A44" s="1" t="s">
        <v>46</v>
      </c>
      <c r="B44" s="1" t="s">
        <v>57</v>
      </c>
      <c r="C44" s="27" t="s">
        <v>342</v>
      </c>
      <c r="D44" s="38">
        <v>40</v>
      </c>
      <c r="E44" s="84"/>
      <c r="F44" s="84"/>
      <c r="G44" s="84"/>
      <c r="H44" s="27"/>
      <c r="I44" s="27"/>
      <c r="J44" s="84"/>
      <c r="K44" s="84"/>
      <c r="L44" s="84"/>
      <c r="M44" s="84"/>
      <c r="N44" s="27">
        <f>SUM(L44:M44)</f>
        <v>0</v>
      </c>
      <c r="O44" s="85"/>
      <c r="P44" s="85"/>
      <c r="Q44" s="85"/>
      <c r="R44" s="85"/>
      <c r="S44" s="85"/>
      <c r="T44" s="39">
        <v>3</v>
      </c>
      <c r="U44" s="40" t="str">
        <f t="shared" si="5"/>
        <v/>
      </c>
      <c r="V44" s="22">
        <v>373</v>
      </c>
      <c r="W44" s="22" t="s">
        <v>83</v>
      </c>
      <c r="X44" s="22" t="s">
        <v>84</v>
      </c>
      <c r="Y44" s="58">
        <v>512</v>
      </c>
      <c r="Z44" s="41"/>
      <c r="AA44" s="1" t="s">
        <v>209</v>
      </c>
      <c r="AB44" s="28" t="s">
        <v>224</v>
      </c>
    </row>
    <row r="45" spans="1:28" x14ac:dyDescent="0.3">
      <c r="A45" s="1" t="s">
        <v>46</v>
      </c>
      <c r="B45" s="1" t="s">
        <v>57</v>
      </c>
      <c r="C45" s="27" t="s">
        <v>343</v>
      </c>
      <c r="D45" s="38">
        <v>22</v>
      </c>
      <c r="E45" s="84"/>
      <c r="F45" s="84"/>
      <c r="G45" s="84"/>
      <c r="H45" s="27"/>
      <c r="I45" s="27"/>
      <c r="J45" s="84"/>
      <c r="K45" s="84"/>
      <c r="L45" s="84"/>
      <c r="M45" s="84"/>
      <c r="N45" s="27">
        <f>SUM(L45:M45)</f>
        <v>0</v>
      </c>
      <c r="O45" s="85"/>
      <c r="P45" s="85"/>
      <c r="Q45" s="85"/>
      <c r="R45" s="85"/>
      <c r="S45" s="85"/>
      <c r="T45" s="39">
        <v>16</v>
      </c>
      <c r="U45" s="40" t="str">
        <f t="shared" si="5"/>
        <v/>
      </c>
      <c r="V45" s="22">
        <v>373</v>
      </c>
      <c r="W45" s="22" t="s">
        <v>83</v>
      </c>
      <c r="X45" s="22" t="s">
        <v>84</v>
      </c>
      <c r="Y45" s="58">
        <v>512</v>
      </c>
      <c r="Z45" s="41"/>
      <c r="AA45" s="1" t="s">
        <v>209</v>
      </c>
      <c r="AB45" s="28" t="s">
        <v>224</v>
      </c>
    </row>
    <row r="46" spans="1:28" x14ac:dyDescent="0.3">
      <c r="A46" s="1" t="s">
        <v>46</v>
      </c>
      <c r="B46" s="1" t="s">
        <v>57</v>
      </c>
      <c r="C46" s="27" t="s">
        <v>344</v>
      </c>
      <c r="D46" s="38">
        <v>42</v>
      </c>
      <c r="E46" s="84" t="s">
        <v>356</v>
      </c>
      <c r="F46" s="84"/>
      <c r="G46" s="84"/>
      <c r="H46" s="27"/>
      <c r="I46" s="27"/>
      <c r="J46" s="84"/>
      <c r="K46" s="84"/>
      <c r="L46" s="84"/>
      <c r="M46" s="84"/>
      <c r="N46" s="27"/>
      <c r="O46" s="85"/>
      <c r="P46" s="85"/>
      <c r="Q46" s="85"/>
      <c r="R46" s="85"/>
      <c r="S46" s="85"/>
      <c r="T46" s="39"/>
      <c r="U46" s="40" t="str">
        <f t="shared" si="5"/>
        <v/>
      </c>
      <c r="V46" s="22">
        <v>373</v>
      </c>
      <c r="W46" s="22" t="s">
        <v>83</v>
      </c>
      <c r="X46" s="22" t="s">
        <v>84</v>
      </c>
      <c r="Y46" s="58">
        <v>512</v>
      </c>
      <c r="Z46" s="41"/>
      <c r="AA46" s="1" t="s">
        <v>209</v>
      </c>
      <c r="AB46" s="28" t="s">
        <v>224</v>
      </c>
    </row>
    <row r="47" spans="1:28" x14ac:dyDescent="0.3">
      <c r="A47" s="1" t="s">
        <v>46</v>
      </c>
      <c r="B47" s="1" t="s">
        <v>57</v>
      </c>
      <c r="C47" s="55" t="s">
        <v>39</v>
      </c>
      <c r="D47" s="1"/>
      <c r="E47" s="55">
        <v>240</v>
      </c>
      <c r="F47" s="55">
        <v>37</v>
      </c>
      <c r="G47" s="55"/>
      <c r="H47" s="55"/>
      <c r="I47" s="55"/>
      <c r="J47" s="55">
        <v>28</v>
      </c>
      <c r="K47" s="55"/>
      <c r="L47" s="55"/>
      <c r="M47" s="55"/>
      <c r="N47" s="55"/>
      <c r="O47" s="55"/>
      <c r="P47" s="55">
        <v>21</v>
      </c>
      <c r="Q47" s="42"/>
      <c r="R47" s="42"/>
      <c r="S47" s="42"/>
      <c r="T47" s="42"/>
      <c r="U47" s="40" t="str">
        <f t="shared" ref="U47" si="6">_xlfn.IFNA("",((T47+Q47+N47-R47)+(O47*2))/E47)</f>
        <v/>
      </c>
      <c r="V47" s="22">
        <v>373</v>
      </c>
      <c r="W47" s="22" t="s">
        <v>83</v>
      </c>
      <c r="X47" s="22" t="s">
        <v>84</v>
      </c>
      <c r="Y47" s="58">
        <v>512</v>
      </c>
      <c r="Z47" s="41"/>
      <c r="AA47" s="1" t="s">
        <v>209</v>
      </c>
      <c r="AB47" s="28" t="s">
        <v>224</v>
      </c>
    </row>
    <row r="48" spans="1:28" x14ac:dyDescent="0.3">
      <c r="A48" s="43" t="s">
        <v>46</v>
      </c>
      <c r="B48" s="43" t="s">
        <v>57</v>
      </c>
      <c r="C48" s="44" t="s">
        <v>40</v>
      </c>
      <c r="D48" s="43"/>
      <c r="E48" s="44">
        <f t="shared" ref="E48:T48" si="7">SUM(E35:E47)</f>
        <v>240</v>
      </c>
      <c r="F48" s="44">
        <f t="shared" si="7"/>
        <v>37</v>
      </c>
      <c r="G48" s="44">
        <f t="shared" si="7"/>
        <v>0</v>
      </c>
      <c r="H48" s="44">
        <f t="shared" si="7"/>
        <v>0</v>
      </c>
      <c r="I48" s="44">
        <f t="shared" si="7"/>
        <v>0</v>
      </c>
      <c r="J48" s="44">
        <f t="shared" si="7"/>
        <v>28</v>
      </c>
      <c r="K48" s="44">
        <f t="shared" si="7"/>
        <v>0</v>
      </c>
      <c r="L48" s="44">
        <f t="shared" si="7"/>
        <v>0</v>
      </c>
      <c r="M48" s="44">
        <f t="shared" si="7"/>
        <v>0</v>
      </c>
      <c r="N48" s="44">
        <f t="shared" si="7"/>
        <v>0</v>
      </c>
      <c r="O48" s="44">
        <f t="shared" si="7"/>
        <v>0</v>
      </c>
      <c r="P48" s="44">
        <f t="shared" si="7"/>
        <v>21</v>
      </c>
      <c r="Q48" s="44">
        <f t="shared" si="7"/>
        <v>0</v>
      </c>
      <c r="R48" s="44">
        <f t="shared" si="7"/>
        <v>0</v>
      </c>
      <c r="S48" s="44">
        <f t="shared" si="7"/>
        <v>0</v>
      </c>
      <c r="T48" s="44">
        <f t="shared" si="7"/>
        <v>102</v>
      </c>
      <c r="U48" s="45">
        <f>((T48+Q48+N48-R48)+(O48*2))/E48</f>
        <v>0.42499999999999999</v>
      </c>
      <c r="V48" s="46">
        <v>373</v>
      </c>
      <c r="W48" s="46" t="s">
        <v>83</v>
      </c>
      <c r="X48" s="46" t="s">
        <v>84</v>
      </c>
      <c r="Y48" s="59">
        <v>512</v>
      </c>
      <c r="Z48" s="47"/>
      <c r="AA48" s="43" t="s">
        <v>209</v>
      </c>
      <c r="AB48" s="68" t="s">
        <v>224</v>
      </c>
    </row>
    <row r="49" spans="1:28" x14ac:dyDescent="0.3">
      <c r="A49" s="1"/>
      <c r="B49" s="1"/>
      <c r="C49" s="1"/>
      <c r="D49" s="1"/>
      <c r="F49" s="48" t="s">
        <v>41</v>
      </c>
      <c r="G49" s="49" t="e">
        <f>F48/G48</f>
        <v>#DIV/0!</v>
      </c>
      <c r="H49" s="27"/>
      <c r="I49" s="1"/>
      <c r="J49" s="48" t="s">
        <v>42</v>
      </c>
      <c r="K49" s="50" t="e">
        <f>J48/K48</f>
        <v>#DIV/0!</v>
      </c>
      <c r="L49" s="1"/>
      <c r="M49" s="39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C2777-F068-4A17-A94B-3D72CE5581E5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373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29575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117</v>
      </c>
      <c r="D4" s="7" t="s">
        <v>5</v>
      </c>
      <c r="E4" s="8"/>
      <c r="F4" s="5"/>
      <c r="G4" s="1"/>
      <c r="J4" s="15" t="s">
        <v>226</v>
      </c>
      <c r="K4" s="16" t="s">
        <v>45</v>
      </c>
      <c r="L4" s="17"/>
      <c r="M4" s="18"/>
      <c r="N4" s="19">
        <v>19</v>
      </c>
      <c r="O4" s="19">
        <v>20</v>
      </c>
      <c r="P4" s="19">
        <v>17</v>
      </c>
      <c r="Q4" s="19">
        <v>24</v>
      </c>
      <c r="R4" s="20"/>
      <c r="S4" s="21">
        <f>SUM(N4:R4)</f>
        <v>80</v>
      </c>
      <c r="T4" s="22">
        <v>376</v>
      </c>
    </row>
    <row r="5" spans="1:28" x14ac:dyDescent="0.3">
      <c r="B5" s="1"/>
      <c r="C5" s="6" t="s">
        <v>225</v>
      </c>
      <c r="D5" s="7" t="s">
        <v>6</v>
      </c>
      <c r="E5" s="1"/>
      <c r="F5" s="1"/>
      <c r="G5" s="1"/>
      <c r="J5" s="15" t="s">
        <v>227</v>
      </c>
      <c r="K5" s="16" t="s">
        <v>64</v>
      </c>
      <c r="L5" s="17"/>
      <c r="M5" s="18"/>
      <c r="N5" s="19">
        <v>18</v>
      </c>
      <c r="O5" s="19">
        <v>22</v>
      </c>
      <c r="P5" s="19">
        <v>26</v>
      </c>
      <c r="Q5" s="19">
        <v>26</v>
      </c>
      <c r="R5" s="20"/>
      <c r="S5" s="21">
        <f>SUM(N5:R5)</f>
        <v>92</v>
      </c>
      <c r="T5" s="22">
        <v>376</v>
      </c>
      <c r="U5" s="1"/>
      <c r="V5" s="1"/>
      <c r="W5" s="1"/>
    </row>
    <row r="6" spans="1:28" x14ac:dyDescent="0.3">
      <c r="C6" s="23">
        <v>430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3"/>
      <c r="D7" s="7" t="s">
        <v>8</v>
      </c>
      <c r="G7" s="1"/>
      <c r="S7" s="1"/>
      <c r="T7" s="25" t="s">
        <v>9</v>
      </c>
      <c r="U7" s="1"/>
      <c r="V7" s="26">
        <v>376</v>
      </c>
      <c r="W7" s="1"/>
    </row>
    <row r="8" spans="1:28" x14ac:dyDescent="0.3">
      <c r="B8" s="1"/>
      <c r="C8" s="63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5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63</v>
      </c>
      <c r="B13" s="1" t="s">
        <v>46</v>
      </c>
      <c r="C13" s="27" t="s">
        <v>47</v>
      </c>
      <c r="D13" s="38">
        <v>7</v>
      </c>
      <c r="E13" s="84"/>
      <c r="F13" s="84"/>
      <c r="G13" s="84"/>
      <c r="H13" s="27"/>
      <c r="I13" s="27"/>
      <c r="J13" s="84"/>
      <c r="K13" s="84"/>
      <c r="L13" s="84"/>
      <c r="M13" s="84"/>
      <c r="N13" s="27">
        <f t="shared" ref="N13:N14" si="0">SUM(L13:M13)</f>
        <v>0</v>
      </c>
      <c r="O13" s="85"/>
      <c r="P13" s="85"/>
      <c r="Q13" s="85"/>
      <c r="R13" s="85"/>
      <c r="S13" s="85"/>
      <c r="T13" s="27">
        <v>2</v>
      </c>
      <c r="U13" s="40" t="str">
        <f>IFERROR(((T13+Q13+N13-R13)+(O13*2))/E13,"")</f>
        <v/>
      </c>
      <c r="V13" s="22">
        <v>376</v>
      </c>
      <c r="W13" s="22" t="s">
        <v>76</v>
      </c>
      <c r="X13" s="22" t="s">
        <v>77</v>
      </c>
      <c r="Y13" s="58">
        <v>430</v>
      </c>
      <c r="Z13" s="41"/>
      <c r="AA13" s="1" t="s">
        <v>78</v>
      </c>
      <c r="AB13" s="28" t="s">
        <v>228</v>
      </c>
    </row>
    <row r="14" spans="1:28" x14ac:dyDescent="0.3">
      <c r="A14" s="1" t="s">
        <v>63</v>
      </c>
      <c r="B14" s="1" t="s">
        <v>46</v>
      </c>
      <c r="C14" s="27" t="s">
        <v>142</v>
      </c>
      <c r="D14" s="38">
        <v>6</v>
      </c>
      <c r="E14" s="84"/>
      <c r="F14" s="84"/>
      <c r="G14" s="84"/>
      <c r="H14" s="27"/>
      <c r="I14" s="27"/>
      <c r="J14" s="84"/>
      <c r="K14" s="84"/>
      <c r="L14" s="84"/>
      <c r="M14" s="84"/>
      <c r="N14" s="27">
        <f t="shared" si="0"/>
        <v>0</v>
      </c>
      <c r="O14" s="85"/>
      <c r="P14" s="85"/>
      <c r="Q14" s="85"/>
      <c r="R14" s="85"/>
      <c r="S14" s="85"/>
      <c r="T14" s="27">
        <v>7</v>
      </c>
      <c r="U14" s="40" t="str">
        <f t="shared" ref="U14:U23" si="1">IFERROR(((T14+Q14+N14-R14)+(O14*2))/E14,"")</f>
        <v/>
      </c>
      <c r="V14" s="22">
        <v>376</v>
      </c>
      <c r="W14" s="22" t="s">
        <v>76</v>
      </c>
      <c r="X14" s="22" t="s">
        <v>77</v>
      </c>
      <c r="Y14" s="58">
        <v>430</v>
      </c>
      <c r="Z14" s="41"/>
      <c r="AA14" s="1" t="s">
        <v>78</v>
      </c>
      <c r="AB14" s="28" t="s">
        <v>228</v>
      </c>
    </row>
    <row r="15" spans="1:28" x14ac:dyDescent="0.3">
      <c r="A15" s="1" t="s">
        <v>63</v>
      </c>
      <c r="B15" s="1" t="s">
        <v>46</v>
      </c>
      <c r="C15" s="27" t="s">
        <v>80</v>
      </c>
      <c r="D15" s="38">
        <v>22</v>
      </c>
      <c r="E15" s="84"/>
      <c r="F15" s="84"/>
      <c r="G15" s="84"/>
      <c r="H15" s="27"/>
      <c r="I15" s="27"/>
      <c r="J15" s="84"/>
      <c r="K15" s="84"/>
      <c r="L15" s="84"/>
      <c r="M15" s="84"/>
      <c r="N15" s="27">
        <f t="shared" ref="N15:N20" si="2">SUM(L15:M15)</f>
        <v>0</v>
      </c>
      <c r="O15" s="85"/>
      <c r="P15" s="85"/>
      <c r="Q15" s="85"/>
      <c r="R15" s="85"/>
      <c r="S15" s="85"/>
      <c r="T15" s="27">
        <v>4</v>
      </c>
      <c r="U15" s="40" t="str">
        <f t="shared" si="1"/>
        <v/>
      </c>
      <c r="V15" s="22">
        <v>376</v>
      </c>
      <c r="W15" s="22" t="s">
        <v>76</v>
      </c>
      <c r="X15" s="22" t="s">
        <v>77</v>
      </c>
      <c r="Y15" s="58">
        <v>430</v>
      </c>
      <c r="Z15" s="41"/>
      <c r="AA15" s="1" t="s">
        <v>78</v>
      </c>
      <c r="AB15" s="28" t="s">
        <v>228</v>
      </c>
    </row>
    <row r="16" spans="1:28" x14ac:dyDescent="0.3">
      <c r="A16" s="1" t="s">
        <v>63</v>
      </c>
      <c r="B16" s="1" t="s">
        <v>46</v>
      </c>
      <c r="C16" s="27" t="s">
        <v>48</v>
      </c>
      <c r="D16" s="38">
        <v>50</v>
      </c>
      <c r="E16" s="84"/>
      <c r="F16" s="84"/>
      <c r="G16" s="84"/>
      <c r="H16" s="27"/>
      <c r="I16" s="27"/>
      <c r="J16" s="84"/>
      <c r="K16" s="84"/>
      <c r="L16" s="84"/>
      <c r="M16" s="84"/>
      <c r="N16" s="27">
        <f t="shared" si="2"/>
        <v>0</v>
      </c>
      <c r="O16" s="85"/>
      <c r="P16" s="85"/>
      <c r="Q16" s="85"/>
      <c r="R16" s="85"/>
      <c r="S16" s="85"/>
      <c r="T16" s="27">
        <v>10</v>
      </c>
      <c r="U16" s="40" t="str">
        <f t="shared" si="1"/>
        <v/>
      </c>
      <c r="V16" s="22">
        <v>376</v>
      </c>
      <c r="W16" s="22" t="s">
        <v>76</v>
      </c>
      <c r="X16" s="22" t="s">
        <v>77</v>
      </c>
      <c r="Y16" s="58">
        <v>430</v>
      </c>
      <c r="Z16" s="41"/>
      <c r="AA16" s="1" t="s">
        <v>78</v>
      </c>
      <c r="AB16" s="28" t="s">
        <v>228</v>
      </c>
    </row>
    <row r="17" spans="1:28" x14ac:dyDescent="0.3">
      <c r="A17" s="1" t="s">
        <v>63</v>
      </c>
      <c r="B17" s="1" t="s">
        <v>46</v>
      </c>
      <c r="C17" s="27" t="s">
        <v>49</v>
      </c>
      <c r="D17" s="38">
        <v>1</v>
      </c>
      <c r="E17" s="84"/>
      <c r="F17" s="84"/>
      <c r="G17" s="84"/>
      <c r="H17" s="27"/>
      <c r="I17" s="27"/>
      <c r="J17" s="84"/>
      <c r="K17" s="84"/>
      <c r="L17" s="84"/>
      <c r="M17" s="84"/>
      <c r="N17" s="27">
        <f t="shared" si="2"/>
        <v>0</v>
      </c>
      <c r="O17" s="85"/>
      <c r="P17" s="85"/>
      <c r="Q17" s="85"/>
      <c r="R17" s="85"/>
      <c r="S17" s="85"/>
      <c r="T17" s="27">
        <v>14</v>
      </c>
      <c r="U17" s="40" t="str">
        <f t="shared" si="1"/>
        <v/>
      </c>
      <c r="V17" s="22">
        <v>376</v>
      </c>
      <c r="W17" s="22" t="s">
        <v>76</v>
      </c>
      <c r="X17" s="22" t="s">
        <v>77</v>
      </c>
      <c r="Y17" s="58">
        <v>430</v>
      </c>
      <c r="Z17" s="41"/>
      <c r="AA17" s="1" t="s">
        <v>78</v>
      </c>
      <c r="AB17" s="28" t="s">
        <v>228</v>
      </c>
    </row>
    <row r="18" spans="1:28" x14ac:dyDescent="0.3">
      <c r="A18" s="1" t="s">
        <v>63</v>
      </c>
      <c r="B18" s="1" t="s">
        <v>46</v>
      </c>
      <c r="C18" s="27" t="s">
        <v>362</v>
      </c>
      <c r="D18" s="69"/>
      <c r="E18" s="84" t="s">
        <v>356</v>
      </c>
      <c r="F18" s="84"/>
      <c r="G18" s="84"/>
      <c r="H18" s="27"/>
      <c r="I18" s="27"/>
      <c r="J18" s="84"/>
      <c r="K18" s="84"/>
      <c r="L18" s="84"/>
      <c r="M18" s="84"/>
      <c r="N18" s="27"/>
      <c r="O18" s="85"/>
      <c r="P18" s="85"/>
      <c r="Q18" s="85"/>
      <c r="R18" s="85"/>
      <c r="S18" s="85"/>
      <c r="T18" s="27"/>
      <c r="U18" s="40"/>
      <c r="V18" s="22">
        <v>376</v>
      </c>
      <c r="W18" s="22" t="s">
        <v>76</v>
      </c>
      <c r="X18" s="22" t="s">
        <v>77</v>
      </c>
      <c r="Y18" s="58">
        <v>430</v>
      </c>
      <c r="Z18" s="41"/>
      <c r="AA18" s="1" t="s">
        <v>78</v>
      </c>
      <c r="AB18" s="28" t="s">
        <v>228</v>
      </c>
    </row>
    <row r="19" spans="1:28" x14ac:dyDescent="0.3">
      <c r="A19" s="1" t="s">
        <v>63</v>
      </c>
      <c r="B19" s="1" t="s">
        <v>46</v>
      </c>
      <c r="C19" s="27" t="s">
        <v>50</v>
      </c>
      <c r="D19" s="38">
        <v>12</v>
      </c>
      <c r="E19" s="84"/>
      <c r="F19" s="84"/>
      <c r="G19" s="84"/>
      <c r="H19" s="27"/>
      <c r="I19" s="27"/>
      <c r="J19" s="84"/>
      <c r="K19" s="84"/>
      <c r="L19" s="84"/>
      <c r="M19" s="84"/>
      <c r="N19" s="27">
        <f t="shared" si="2"/>
        <v>0</v>
      </c>
      <c r="O19" s="85"/>
      <c r="P19" s="85"/>
      <c r="Q19" s="85"/>
      <c r="R19" s="85"/>
      <c r="S19" s="85"/>
      <c r="T19" s="27">
        <v>15</v>
      </c>
      <c r="U19" s="40" t="str">
        <f t="shared" si="1"/>
        <v/>
      </c>
      <c r="V19" s="22">
        <v>376</v>
      </c>
      <c r="W19" s="22" t="s">
        <v>76</v>
      </c>
      <c r="X19" s="22" t="s">
        <v>77</v>
      </c>
      <c r="Y19" s="58">
        <v>430</v>
      </c>
      <c r="Z19" s="41"/>
      <c r="AA19" s="1" t="s">
        <v>78</v>
      </c>
      <c r="AB19" s="28" t="s">
        <v>228</v>
      </c>
    </row>
    <row r="20" spans="1:28" x14ac:dyDescent="0.3">
      <c r="A20" s="1" t="s">
        <v>63</v>
      </c>
      <c r="B20" s="1" t="s">
        <v>46</v>
      </c>
      <c r="C20" s="27" t="s">
        <v>55</v>
      </c>
      <c r="D20" s="38">
        <v>42</v>
      </c>
      <c r="E20" s="84"/>
      <c r="F20" s="84"/>
      <c r="G20" s="84"/>
      <c r="H20" s="27"/>
      <c r="I20" s="27"/>
      <c r="J20" s="84"/>
      <c r="K20" s="84"/>
      <c r="L20" s="84"/>
      <c r="M20" s="84"/>
      <c r="N20" s="27">
        <f t="shared" si="2"/>
        <v>0</v>
      </c>
      <c r="O20" s="85"/>
      <c r="P20" s="85"/>
      <c r="Q20" s="85"/>
      <c r="R20" s="85"/>
      <c r="S20" s="85"/>
      <c r="T20" s="27">
        <v>18</v>
      </c>
      <c r="U20" s="40" t="str">
        <f t="shared" si="1"/>
        <v/>
      </c>
      <c r="V20" s="22">
        <v>376</v>
      </c>
      <c r="W20" s="22" t="s">
        <v>76</v>
      </c>
      <c r="X20" s="22" t="s">
        <v>77</v>
      </c>
      <c r="Y20" s="58">
        <v>430</v>
      </c>
      <c r="Z20" s="41"/>
      <c r="AA20" s="1" t="s">
        <v>78</v>
      </c>
      <c r="AB20" s="28" t="s">
        <v>228</v>
      </c>
    </row>
    <row r="21" spans="1:28" x14ac:dyDescent="0.3">
      <c r="A21" s="1" t="s">
        <v>63</v>
      </c>
      <c r="B21" s="1" t="s">
        <v>46</v>
      </c>
      <c r="C21" s="27" t="s">
        <v>54</v>
      </c>
      <c r="D21" s="38">
        <v>11</v>
      </c>
      <c r="E21" s="84" t="s">
        <v>356</v>
      </c>
      <c r="F21" s="84"/>
      <c r="G21" s="84"/>
      <c r="H21" s="27"/>
      <c r="I21" s="27"/>
      <c r="J21" s="84"/>
      <c r="K21" s="84"/>
      <c r="L21" s="84"/>
      <c r="M21" s="84"/>
      <c r="N21" s="27"/>
      <c r="O21" s="85"/>
      <c r="P21" s="85"/>
      <c r="Q21" s="85"/>
      <c r="R21" s="85"/>
      <c r="S21" s="85"/>
      <c r="T21" s="27"/>
      <c r="U21" s="40" t="str">
        <f t="shared" si="1"/>
        <v/>
      </c>
      <c r="V21" s="22">
        <v>376</v>
      </c>
      <c r="W21" s="22" t="s">
        <v>76</v>
      </c>
      <c r="X21" s="22" t="s">
        <v>77</v>
      </c>
      <c r="Y21" s="58">
        <v>430</v>
      </c>
      <c r="Z21" s="41"/>
      <c r="AA21" s="1" t="s">
        <v>78</v>
      </c>
      <c r="AB21" s="28" t="s">
        <v>228</v>
      </c>
    </row>
    <row r="22" spans="1:28" x14ac:dyDescent="0.3">
      <c r="A22" s="1" t="s">
        <v>63</v>
      </c>
      <c r="B22" s="1" t="s">
        <v>46</v>
      </c>
      <c r="C22" s="27" t="s">
        <v>51</v>
      </c>
      <c r="D22" s="38">
        <v>44</v>
      </c>
      <c r="E22" s="84"/>
      <c r="F22" s="84"/>
      <c r="G22" s="84"/>
      <c r="H22" s="27"/>
      <c r="I22" s="27"/>
      <c r="J22" s="84"/>
      <c r="K22" s="84"/>
      <c r="L22" s="84"/>
      <c r="M22" s="84"/>
      <c r="N22" s="27">
        <f>SUM(L22:M22)</f>
        <v>0</v>
      </c>
      <c r="O22" s="85"/>
      <c r="P22" s="85"/>
      <c r="Q22" s="85"/>
      <c r="R22" s="85"/>
      <c r="S22" s="85"/>
      <c r="T22" s="27">
        <v>2</v>
      </c>
      <c r="U22" s="40" t="str">
        <f t="shared" si="1"/>
        <v/>
      </c>
      <c r="V22" s="22">
        <v>376</v>
      </c>
      <c r="W22" s="22" t="s">
        <v>76</v>
      </c>
      <c r="X22" s="22" t="s">
        <v>77</v>
      </c>
      <c r="Y22" s="58">
        <v>430</v>
      </c>
      <c r="Z22" s="41"/>
      <c r="AA22" s="1" t="s">
        <v>78</v>
      </c>
      <c r="AB22" s="28" t="s">
        <v>228</v>
      </c>
    </row>
    <row r="23" spans="1:28" x14ac:dyDescent="0.3">
      <c r="A23" s="1" t="s">
        <v>63</v>
      </c>
      <c r="B23" s="1" t="s">
        <v>46</v>
      </c>
      <c r="C23" s="27" t="s">
        <v>52</v>
      </c>
      <c r="D23" s="38">
        <v>10</v>
      </c>
      <c r="E23" s="84"/>
      <c r="F23" s="84"/>
      <c r="G23" s="84"/>
      <c r="H23" s="27"/>
      <c r="I23" s="27"/>
      <c r="J23" s="84"/>
      <c r="K23" s="84"/>
      <c r="L23" s="84"/>
      <c r="M23" s="84"/>
      <c r="N23" s="27">
        <f>SUM(L23:M23)</f>
        <v>0</v>
      </c>
      <c r="O23" s="85"/>
      <c r="P23" s="85"/>
      <c r="Q23" s="85"/>
      <c r="R23" s="85"/>
      <c r="S23" s="85"/>
      <c r="T23" s="27">
        <v>8</v>
      </c>
      <c r="U23" s="40" t="str">
        <f t="shared" si="1"/>
        <v/>
      </c>
      <c r="V23" s="22">
        <v>376</v>
      </c>
      <c r="W23" s="22" t="s">
        <v>76</v>
      </c>
      <c r="X23" s="22" t="s">
        <v>77</v>
      </c>
      <c r="Y23" s="58">
        <v>430</v>
      </c>
      <c r="Z23" s="41"/>
      <c r="AA23" s="1" t="s">
        <v>78</v>
      </c>
      <c r="AB23" s="28" t="s">
        <v>228</v>
      </c>
    </row>
    <row r="24" spans="1:28" x14ac:dyDescent="0.3">
      <c r="A24" s="1" t="s">
        <v>63</v>
      </c>
      <c r="B24" s="1" t="s">
        <v>46</v>
      </c>
      <c r="C24" s="55" t="s">
        <v>39</v>
      </c>
      <c r="D24" s="1"/>
      <c r="E24" s="55">
        <v>240</v>
      </c>
      <c r="F24" s="55">
        <v>28</v>
      </c>
      <c r="G24" s="55"/>
      <c r="H24" s="55"/>
      <c r="I24" s="55"/>
      <c r="J24" s="55">
        <v>24</v>
      </c>
      <c r="K24" s="55">
        <v>39</v>
      </c>
      <c r="L24" s="55"/>
      <c r="M24" s="55"/>
      <c r="N24" s="5"/>
      <c r="O24" s="55"/>
      <c r="P24" s="55">
        <v>29</v>
      </c>
      <c r="Q24" s="55"/>
      <c r="R24" s="42"/>
      <c r="S24" s="42"/>
      <c r="T24" s="27"/>
      <c r="U24" s="40" t="str">
        <f t="shared" ref="U24" si="3">_xlfn.IFNA("",((T24+Q24+N24-R24)+(O24*2))/E24)</f>
        <v/>
      </c>
      <c r="V24" s="22">
        <v>376</v>
      </c>
      <c r="W24" s="22" t="s">
        <v>76</v>
      </c>
      <c r="X24" s="22" t="s">
        <v>77</v>
      </c>
      <c r="Y24" s="58">
        <v>430</v>
      </c>
      <c r="Z24" s="41"/>
      <c r="AA24" s="1" t="s">
        <v>78</v>
      </c>
      <c r="AB24" s="28" t="s">
        <v>228</v>
      </c>
    </row>
    <row r="25" spans="1:28" x14ac:dyDescent="0.3">
      <c r="A25" s="43" t="s">
        <v>63</v>
      </c>
      <c r="B25" s="43" t="s">
        <v>46</v>
      </c>
      <c r="C25" s="44" t="s">
        <v>40</v>
      </c>
      <c r="D25" s="43"/>
      <c r="E25" s="44">
        <f t="shared" ref="E25:T25" si="4">SUM(E13:E24)</f>
        <v>240</v>
      </c>
      <c r="F25" s="44">
        <f t="shared" si="4"/>
        <v>28</v>
      </c>
      <c r="G25" s="44">
        <f t="shared" si="4"/>
        <v>0</v>
      </c>
      <c r="H25" s="44">
        <f t="shared" si="4"/>
        <v>0</v>
      </c>
      <c r="I25" s="44">
        <f t="shared" si="4"/>
        <v>0</v>
      </c>
      <c r="J25" s="44">
        <f t="shared" si="4"/>
        <v>24</v>
      </c>
      <c r="K25" s="44">
        <f t="shared" si="4"/>
        <v>39</v>
      </c>
      <c r="L25" s="44">
        <f t="shared" si="4"/>
        <v>0</v>
      </c>
      <c r="M25" s="44">
        <f t="shared" si="4"/>
        <v>0</v>
      </c>
      <c r="N25" s="44">
        <f t="shared" si="4"/>
        <v>0</v>
      </c>
      <c r="O25" s="44">
        <f t="shared" si="4"/>
        <v>0</v>
      </c>
      <c r="P25" s="44">
        <f t="shared" si="4"/>
        <v>29</v>
      </c>
      <c r="Q25" s="44">
        <f t="shared" si="4"/>
        <v>0</v>
      </c>
      <c r="R25" s="44">
        <f t="shared" si="4"/>
        <v>0</v>
      </c>
      <c r="S25" s="44">
        <f t="shared" si="4"/>
        <v>0</v>
      </c>
      <c r="T25" s="44">
        <f t="shared" si="4"/>
        <v>80</v>
      </c>
      <c r="U25" s="45">
        <f>((T25+Q25+N25-R25)+(O25*2))/E25</f>
        <v>0.33333333333333331</v>
      </c>
      <c r="V25" s="46">
        <v>376</v>
      </c>
      <c r="W25" s="46" t="s">
        <v>76</v>
      </c>
      <c r="X25" s="46" t="s">
        <v>77</v>
      </c>
      <c r="Y25" s="59">
        <v>430</v>
      </c>
      <c r="Z25" s="77" t="s">
        <v>348</v>
      </c>
      <c r="AA25" s="43" t="s">
        <v>78</v>
      </c>
      <c r="AB25" s="68" t="s">
        <v>228</v>
      </c>
    </row>
    <row r="26" spans="1:28" x14ac:dyDescent="0.3">
      <c r="A26" s="1"/>
      <c r="B26" s="1"/>
      <c r="C26" s="1"/>
      <c r="D26" s="1"/>
      <c r="F26" s="48" t="s">
        <v>41</v>
      </c>
      <c r="G26" s="49" t="e">
        <f>F25/G25</f>
        <v>#DIV/0!</v>
      </c>
      <c r="H26" s="27"/>
      <c r="I26" s="1"/>
      <c r="J26" s="48" t="s">
        <v>42</v>
      </c>
      <c r="K26" s="50">
        <f>J25/K25</f>
        <v>0.61538461538461542</v>
      </c>
      <c r="L26" s="1"/>
      <c r="M26" s="39" t="s">
        <v>43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B28" s="1"/>
      <c r="C28" s="1" t="s">
        <v>98</v>
      </c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1"/>
      <c r="AA28" s="1"/>
      <c r="AB28" s="1"/>
    </row>
    <row r="29" spans="1:28" x14ac:dyDescent="0.3">
      <c r="B29" s="1"/>
      <c r="C29" s="1"/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4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63</v>
      </c>
      <c r="C35" s="27" t="s">
        <v>157</v>
      </c>
      <c r="D35" s="38">
        <v>21</v>
      </c>
      <c r="E35" s="84" t="s">
        <v>446</v>
      </c>
      <c r="F35" s="84"/>
      <c r="G35" s="84"/>
      <c r="H35" s="27"/>
      <c r="I35" s="27"/>
      <c r="J35" s="84"/>
      <c r="K35" s="84"/>
      <c r="L35" s="84"/>
      <c r="M35" s="84"/>
      <c r="N35" s="27"/>
      <c r="O35" s="84"/>
      <c r="P35" s="85"/>
      <c r="Q35" s="84"/>
      <c r="R35" s="84"/>
      <c r="S35" s="84"/>
      <c r="T35" s="27"/>
      <c r="U35" s="40" t="str">
        <f>IFERROR(((T35+Q35+N35-R35)+(O35*2))/E35,"")</f>
        <v/>
      </c>
      <c r="V35" s="22">
        <v>376</v>
      </c>
      <c r="W35" s="22" t="s">
        <v>83</v>
      </c>
      <c r="X35" s="22" t="s">
        <v>84</v>
      </c>
      <c r="Y35" s="58">
        <v>430</v>
      </c>
      <c r="Z35" s="41"/>
      <c r="AA35" s="1" t="s">
        <v>158</v>
      </c>
      <c r="AB35" s="28" t="s">
        <v>229</v>
      </c>
    </row>
    <row r="36" spans="1:28" x14ac:dyDescent="0.3">
      <c r="A36" s="1" t="s">
        <v>46</v>
      </c>
      <c r="B36" s="1" t="s">
        <v>63</v>
      </c>
      <c r="C36" s="27" t="s">
        <v>160</v>
      </c>
      <c r="D36" s="38">
        <v>24</v>
      </c>
      <c r="E36" s="84"/>
      <c r="F36" s="84"/>
      <c r="G36" s="84"/>
      <c r="H36" s="27"/>
      <c r="I36" s="27"/>
      <c r="J36" s="84"/>
      <c r="K36" s="84"/>
      <c r="L36" s="84"/>
      <c r="M36" s="84"/>
      <c r="N36" s="27">
        <f>SUM(L36:M36)</f>
        <v>0</v>
      </c>
      <c r="O36" s="84"/>
      <c r="P36" s="85"/>
      <c r="Q36" s="84"/>
      <c r="R36" s="84"/>
      <c r="S36" s="84"/>
      <c r="T36" s="27">
        <v>4</v>
      </c>
      <c r="U36" s="40" t="str">
        <f>IFERROR(((T36+Q36+N36-R36)+(O36*2))/E36,"")</f>
        <v/>
      </c>
      <c r="V36" s="22">
        <v>376</v>
      </c>
      <c r="W36" s="22" t="s">
        <v>83</v>
      </c>
      <c r="X36" s="22" t="s">
        <v>84</v>
      </c>
      <c r="Y36" s="58">
        <v>430</v>
      </c>
      <c r="Z36" s="41"/>
      <c r="AA36" s="1" t="s">
        <v>158</v>
      </c>
      <c r="AB36" s="28" t="s">
        <v>229</v>
      </c>
    </row>
    <row r="37" spans="1:28" x14ac:dyDescent="0.3">
      <c r="A37" s="1" t="s">
        <v>46</v>
      </c>
      <c r="B37" s="1" t="s">
        <v>63</v>
      </c>
      <c r="C37" s="27" t="s">
        <v>161</v>
      </c>
      <c r="D37" s="38">
        <v>32</v>
      </c>
      <c r="E37" s="84"/>
      <c r="F37" s="84"/>
      <c r="G37" s="84"/>
      <c r="H37" s="27"/>
      <c r="I37" s="27"/>
      <c r="J37" s="84"/>
      <c r="K37" s="84"/>
      <c r="L37" s="84"/>
      <c r="M37" s="84"/>
      <c r="N37" s="27">
        <f t="shared" ref="N37:N42" si="5">SUM(L37:M37)</f>
        <v>0</v>
      </c>
      <c r="O37" s="85"/>
      <c r="P37" s="85"/>
      <c r="Q37" s="85"/>
      <c r="R37" s="85"/>
      <c r="S37" s="85"/>
      <c r="T37" s="39">
        <v>7</v>
      </c>
      <c r="U37" s="40" t="str">
        <f t="shared" ref="U37:U45" si="6">IFERROR(((T37+Q37+N37-R37)+(O37*2))/E37,"")</f>
        <v/>
      </c>
      <c r="V37" s="22">
        <v>376</v>
      </c>
      <c r="W37" s="22" t="s">
        <v>83</v>
      </c>
      <c r="X37" s="22" t="s">
        <v>84</v>
      </c>
      <c r="Y37" s="58">
        <v>430</v>
      </c>
      <c r="Z37" s="41"/>
      <c r="AA37" s="1" t="s">
        <v>158</v>
      </c>
      <c r="AB37" s="28" t="s">
        <v>229</v>
      </c>
    </row>
    <row r="38" spans="1:28" x14ac:dyDescent="0.3">
      <c r="A38" s="1" t="s">
        <v>46</v>
      </c>
      <c r="B38" s="1" t="s">
        <v>63</v>
      </c>
      <c r="C38" s="27" t="s">
        <v>163</v>
      </c>
      <c r="D38" s="38">
        <v>15</v>
      </c>
      <c r="E38" s="84"/>
      <c r="F38" s="27">
        <v>10</v>
      </c>
      <c r="G38" s="27">
        <v>19</v>
      </c>
      <c r="H38" s="27"/>
      <c r="I38" s="27"/>
      <c r="J38" s="27">
        <v>9</v>
      </c>
      <c r="K38" s="27">
        <v>12</v>
      </c>
      <c r="L38" s="84"/>
      <c r="M38" s="84"/>
      <c r="N38" s="27">
        <f t="shared" si="5"/>
        <v>0</v>
      </c>
      <c r="O38" s="85"/>
      <c r="P38" s="85"/>
      <c r="Q38" s="85"/>
      <c r="R38" s="85"/>
      <c r="S38" s="85"/>
      <c r="T38" s="39">
        <f>(H38*3)+((F38-H38)*2)+J38</f>
        <v>29</v>
      </c>
      <c r="U38" s="40" t="str">
        <f t="shared" si="6"/>
        <v/>
      </c>
      <c r="V38" s="22">
        <v>376</v>
      </c>
      <c r="W38" s="22" t="s">
        <v>83</v>
      </c>
      <c r="X38" s="22" t="s">
        <v>84</v>
      </c>
      <c r="Y38" s="58">
        <v>430</v>
      </c>
      <c r="Z38" s="41"/>
      <c r="AA38" s="1" t="s">
        <v>158</v>
      </c>
      <c r="AB38" s="28" t="s">
        <v>229</v>
      </c>
    </row>
    <row r="39" spans="1:28" x14ac:dyDescent="0.3">
      <c r="A39" s="1" t="s">
        <v>46</v>
      </c>
      <c r="B39" s="1" t="s">
        <v>63</v>
      </c>
      <c r="C39" s="27" t="s">
        <v>164</v>
      </c>
      <c r="D39" s="38">
        <v>42</v>
      </c>
      <c r="E39" s="84"/>
      <c r="F39" s="84"/>
      <c r="G39" s="84"/>
      <c r="H39" s="27"/>
      <c r="I39" s="27"/>
      <c r="J39" s="84"/>
      <c r="K39" s="84"/>
      <c r="L39" s="84"/>
      <c r="M39" s="84"/>
      <c r="N39" s="27">
        <f t="shared" si="5"/>
        <v>0</v>
      </c>
      <c r="O39" s="85"/>
      <c r="P39" s="85"/>
      <c r="Q39" s="85"/>
      <c r="R39" s="85"/>
      <c r="S39" s="85"/>
      <c r="T39" s="39">
        <v>17</v>
      </c>
      <c r="U39" s="40" t="str">
        <f t="shared" si="6"/>
        <v/>
      </c>
      <c r="V39" s="22">
        <v>376</v>
      </c>
      <c r="W39" s="22" t="s">
        <v>83</v>
      </c>
      <c r="X39" s="22" t="s">
        <v>84</v>
      </c>
      <c r="Y39" s="58">
        <v>430</v>
      </c>
      <c r="Z39" s="41"/>
      <c r="AA39" s="1" t="s">
        <v>158</v>
      </c>
      <c r="AB39" s="28" t="s">
        <v>229</v>
      </c>
    </row>
    <row r="40" spans="1:28" x14ac:dyDescent="0.3">
      <c r="A40" s="1" t="s">
        <v>46</v>
      </c>
      <c r="B40" s="1" t="s">
        <v>63</v>
      </c>
      <c r="C40" s="27" t="s">
        <v>377</v>
      </c>
      <c r="D40" s="38">
        <v>53</v>
      </c>
      <c r="E40" s="84"/>
      <c r="F40" s="84"/>
      <c r="G40" s="84"/>
      <c r="H40" s="27"/>
      <c r="I40" s="27"/>
      <c r="J40" s="84"/>
      <c r="K40" s="84"/>
      <c r="L40" s="84"/>
      <c r="M40" s="27">
        <v>11</v>
      </c>
      <c r="N40" s="27">
        <f t="shared" si="5"/>
        <v>11</v>
      </c>
      <c r="O40" s="85"/>
      <c r="P40" s="85"/>
      <c r="Q40" s="85"/>
      <c r="R40" s="85"/>
      <c r="S40" s="85"/>
      <c r="T40" s="39">
        <v>12</v>
      </c>
      <c r="U40" s="40" t="str">
        <f t="shared" si="6"/>
        <v/>
      </c>
      <c r="V40" s="22">
        <v>376</v>
      </c>
      <c r="W40" s="22" t="s">
        <v>83</v>
      </c>
      <c r="X40" s="22" t="s">
        <v>84</v>
      </c>
      <c r="Y40" s="58">
        <v>430</v>
      </c>
      <c r="Z40" s="41"/>
      <c r="AA40" s="1" t="s">
        <v>158</v>
      </c>
      <c r="AB40" s="28" t="s">
        <v>229</v>
      </c>
    </row>
    <row r="41" spans="1:28" x14ac:dyDescent="0.3">
      <c r="A41" s="1" t="s">
        <v>46</v>
      </c>
      <c r="B41" s="1" t="s">
        <v>63</v>
      </c>
      <c r="C41" s="27" t="s">
        <v>166</v>
      </c>
      <c r="D41" s="38">
        <v>33</v>
      </c>
      <c r="E41" s="84"/>
      <c r="F41" s="84"/>
      <c r="G41" s="84"/>
      <c r="H41" s="27"/>
      <c r="I41" s="27"/>
      <c r="J41" s="84"/>
      <c r="K41" s="84"/>
      <c r="L41" s="84"/>
      <c r="M41" s="84"/>
      <c r="N41" s="27">
        <f t="shared" si="5"/>
        <v>0</v>
      </c>
      <c r="O41" s="85"/>
      <c r="P41" s="85"/>
      <c r="Q41" s="85"/>
      <c r="R41" s="85"/>
      <c r="S41" s="85"/>
      <c r="T41" s="39">
        <v>5</v>
      </c>
      <c r="U41" s="40" t="str">
        <f t="shared" si="6"/>
        <v/>
      </c>
      <c r="V41" s="22">
        <v>376</v>
      </c>
      <c r="W41" s="22" t="s">
        <v>83</v>
      </c>
      <c r="X41" s="22" t="s">
        <v>84</v>
      </c>
      <c r="Y41" s="58">
        <v>430</v>
      </c>
      <c r="Z41" s="41"/>
      <c r="AA41" s="1" t="s">
        <v>158</v>
      </c>
      <c r="AB41" s="28" t="s">
        <v>229</v>
      </c>
    </row>
    <row r="42" spans="1:28" x14ac:dyDescent="0.3">
      <c r="A42" s="1" t="s">
        <v>46</v>
      </c>
      <c r="B42" s="1" t="s">
        <v>63</v>
      </c>
      <c r="C42" s="27" t="s">
        <v>347</v>
      </c>
      <c r="D42" s="38">
        <v>10</v>
      </c>
      <c r="E42" s="84"/>
      <c r="F42" s="84"/>
      <c r="G42" s="84"/>
      <c r="H42" s="27"/>
      <c r="I42" s="27"/>
      <c r="J42" s="84"/>
      <c r="K42" s="84"/>
      <c r="L42" s="84"/>
      <c r="M42" s="84"/>
      <c r="N42" s="27">
        <f t="shared" si="5"/>
        <v>0</v>
      </c>
      <c r="O42" s="85"/>
      <c r="P42" s="85"/>
      <c r="Q42" s="85"/>
      <c r="R42" s="85"/>
      <c r="S42" s="85"/>
      <c r="T42" s="39">
        <v>0</v>
      </c>
      <c r="U42" s="40" t="str">
        <f t="shared" si="6"/>
        <v/>
      </c>
      <c r="V42" s="22">
        <v>376</v>
      </c>
      <c r="W42" s="22" t="s">
        <v>83</v>
      </c>
      <c r="X42" s="22" t="s">
        <v>84</v>
      </c>
      <c r="Y42" s="58">
        <v>430</v>
      </c>
      <c r="Z42" s="41"/>
      <c r="AA42" s="1" t="s">
        <v>158</v>
      </c>
      <c r="AB42" s="28" t="s">
        <v>229</v>
      </c>
    </row>
    <row r="43" spans="1:28" x14ac:dyDescent="0.3">
      <c r="A43" s="1" t="s">
        <v>46</v>
      </c>
      <c r="B43" s="1" t="s">
        <v>63</v>
      </c>
      <c r="C43" s="27" t="s">
        <v>378</v>
      </c>
      <c r="D43" s="38">
        <v>25</v>
      </c>
      <c r="E43" s="84"/>
      <c r="F43" s="84"/>
      <c r="G43" s="84"/>
      <c r="H43" s="27"/>
      <c r="I43" s="27"/>
      <c r="J43" s="84"/>
      <c r="K43" s="84"/>
      <c r="L43" s="84"/>
      <c r="M43" s="84"/>
      <c r="N43" s="27">
        <f>SUM(L43:M43)</f>
        <v>0</v>
      </c>
      <c r="O43" s="85"/>
      <c r="P43" s="85"/>
      <c r="Q43" s="85"/>
      <c r="R43" s="85"/>
      <c r="S43" s="85"/>
      <c r="T43" s="39">
        <v>2</v>
      </c>
      <c r="U43" s="40" t="str">
        <f t="shared" si="6"/>
        <v/>
      </c>
      <c r="V43" s="22">
        <v>376</v>
      </c>
      <c r="W43" s="22" t="s">
        <v>83</v>
      </c>
      <c r="X43" s="22" t="s">
        <v>84</v>
      </c>
      <c r="Y43" s="58">
        <v>430</v>
      </c>
      <c r="Z43" s="41"/>
      <c r="AA43" s="1" t="s">
        <v>158</v>
      </c>
      <c r="AB43" s="28" t="s">
        <v>229</v>
      </c>
    </row>
    <row r="44" spans="1:28" x14ac:dyDescent="0.3">
      <c r="A44" s="1" t="s">
        <v>46</v>
      </c>
      <c r="B44" s="1" t="s">
        <v>63</v>
      </c>
      <c r="C44" s="27" t="s">
        <v>167</v>
      </c>
      <c r="D44" s="38">
        <v>12</v>
      </c>
      <c r="E44" s="84"/>
      <c r="F44" s="84"/>
      <c r="G44" s="84"/>
      <c r="H44" s="27"/>
      <c r="I44" s="27"/>
      <c r="J44" s="84"/>
      <c r="K44" s="84"/>
      <c r="L44" s="84"/>
      <c r="M44" s="84"/>
      <c r="N44" s="27">
        <f>SUM(L44:M44)</f>
        <v>0</v>
      </c>
      <c r="O44" s="85"/>
      <c r="P44" s="85"/>
      <c r="Q44" s="85"/>
      <c r="R44" s="85"/>
      <c r="S44" s="85"/>
      <c r="T44" s="39">
        <f>(H44*3)+((F44-H44)*2)+J44</f>
        <v>0</v>
      </c>
      <c r="U44" s="40" t="str">
        <f t="shared" si="6"/>
        <v/>
      </c>
      <c r="V44" s="22">
        <v>376</v>
      </c>
      <c r="W44" s="22" t="s">
        <v>83</v>
      </c>
      <c r="X44" s="22" t="s">
        <v>84</v>
      </c>
      <c r="Y44" s="58">
        <v>430</v>
      </c>
      <c r="Z44" s="41"/>
      <c r="AA44" s="1" t="s">
        <v>158</v>
      </c>
      <c r="AB44" s="28" t="s">
        <v>229</v>
      </c>
    </row>
    <row r="45" spans="1:28" x14ac:dyDescent="0.3">
      <c r="A45" s="1" t="s">
        <v>46</v>
      </c>
      <c r="B45" s="1" t="s">
        <v>63</v>
      </c>
      <c r="C45" s="27" t="s">
        <v>168</v>
      </c>
      <c r="D45" s="38">
        <v>11</v>
      </c>
      <c r="E45" s="84"/>
      <c r="F45" s="84"/>
      <c r="G45" s="84"/>
      <c r="H45" s="27"/>
      <c r="I45" s="27"/>
      <c r="J45" s="84"/>
      <c r="K45" s="84"/>
      <c r="L45" s="84"/>
      <c r="M45" s="84"/>
      <c r="N45" s="27">
        <f>SUM(L45:M45)</f>
        <v>0</v>
      </c>
      <c r="O45" s="85"/>
      <c r="P45" s="85"/>
      <c r="Q45" s="85"/>
      <c r="R45" s="85"/>
      <c r="S45" s="85"/>
      <c r="T45" s="39">
        <v>16</v>
      </c>
      <c r="U45" s="40" t="str">
        <f t="shared" si="6"/>
        <v/>
      </c>
      <c r="V45" s="22">
        <v>376</v>
      </c>
      <c r="W45" s="22" t="s">
        <v>83</v>
      </c>
      <c r="X45" s="22" t="s">
        <v>84</v>
      </c>
      <c r="Y45" s="58">
        <v>430</v>
      </c>
      <c r="Z45" s="41"/>
      <c r="AA45" s="1" t="s">
        <v>158</v>
      </c>
      <c r="AB45" s="28" t="s">
        <v>229</v>
      </c>
    </row>
    <row r="46" spans="1:28" x14ac:dyDescent="0.3">
      <c r="A46" s="1" t="s">
        <v>46</v>
      </c>
      <c r="B46" s="1" t="s">
        <v>63</v>
      </c>
      <c r="C46" s="55" t="s">
        <v>39</v>
      </c>
      <c r="D46" s="1"/>
      <c r="E46" s="55">
        <v>240</v>
      </c>
      <c r="F46" s="55">
        <v>31</v>
      </c>
      <c r="G46" s="55"/>
      <c r="H46" s="55"/>
      <c r="I46" s="55"/>
      <c r="J46" s="55">
        <v>30</v>
      </c>
      <c r="K46" s="55">
        <v>45</v>
      </c>
      <c r="L46" s="55"/>
      <c r="M46" s="55"/>
      <c r="N46" s="55"/>
      <c r="O46" s="55"/>
      <c r="P46" s="55">
        <v>25</v>
      </c>
      <c r="Q46" s="55"/>
      <c r="R46" s="42"/>
      <c r="S46" s="42"/>
      <c r="T46" s="42"/>
      <c r="U46" s="40" t="str">
        <f t="shared" ref="U46" si="7">_xlfn.IFNA("",((T46+Q46+N46-R46)+(O46*2))/E46)</f>
        <v/>
      </c>
      <c r="V46" s="22">
        <v>376</v>
      </c>
      <c r="W46" s="22" t="s">
        <v>83</v>
      </c>
      <c r="X46" s="22" t="s">
        <v>84</v>
      </c>
      <c r="Y46" s="58">
        <v>430</v>
      </c>
      <c r="Z46" s="41"/>
      <c r="AA46" s="1" t="s">
        <v>158</v>
      </c>
      <c r="AB46" s="28" t="s">
        <v>229</v>
      </c>
    </row>
    <row r="47" spans="1:28" x14ac:dyDescent="0.3">
      <c r="A47" s="43" t="s">
        <v>46</v>
      </c>
      <c r="B47" s="43" t="s">
        <v>63</v>
      </c>
      <c r="C47" s="44" t="s">
        <v>40</v>
      </c>
      <c r="D47" s="43"/>
      <c r="E47" s="44">
        <f t="shared" ref="E47:T47" si="8">SUM(E35:E46)</f>
        <v>240</v>
      </c>
      <c r="F47" s="44">
        <f t="shared" si="8"/>
        <v>41</v>
      </c>
      <c r="G47" s="44">
        <f t="shared" si="8"/>
        <v>19</v>
      </c>
      <c r="H47" s="44">
        <f t="shared" si="8"/>
        <v>0</v>
      </c>
      <c r="I47" s="44">
        <f t="shared" si="8"/>
        <v>0</v>
      </c>
      <c r="J47" s="44">
        <f t="shared" si="8"/>
        <v>39</v>
      </c>
      <c r="K47" s="44">
        <f t="shared" si="8"/>
        <v>57</v>
      </c>
      <c r="L47" s="44">
        <f t="shared" si="8"/>
        <v>0</v>
      </c>
      <c r="M47" s="44">
        <f t="shared" si="8"/>
        <v>11</v>
      </c>
      <c r="N47" s="44">
        <f t="shared" si="8"/>
        <v>11</v>
      </c>
      <c r="O47" s="44">
        <f t="shared" si="8"/>
        <v>0</v>
      </c>
      <c r="P47" s="44">
        <f t="shared" si="8"/>
        <v>25</v>
      </c>
      <c r="Q47" s="44">
        <f t="shared" si="8"/>
        <v>0</v>
      </c>
      <c r="R47" s="44">
        <f t="shared" si="8"/>
        <v>0</v>
      </c>
      <c r="S47" s="44">
        <f t="shared" si="8"/>
        <v>0</v>
      </c>
      <c r="T47" s="44">
        <f t="shared" si="8"/>
        <v>92</v>
      </c>
      <c r="U47" s="45">
        <f>((T47+Q47+N47-R47)+(O47*2))/E47</f>
        <v>0.42916666666666664</v>
      </c>
      <c r="V47" s="46">
        <v>376</v>
      </c>
      <c r="W47" s="46" t="s">
        <v>83</v>
      </c>
      <c r="X47" s="46" t="s">
        <v>84</v>
      </c>
      <c r="Y47" s="59">
        <v>430</v>
      </c>
      <c r="Z47" s="47"/>
      <c r="AA47" s="43" t="s">
        <v>158</v>
      </c>
      <c r="AB47" s="68" t="s">
        <v>229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2.1578947368421053</v>
      </c>
      <c r="H48" s="27"/>
      <c r="I48" s="1"/>
      <c r="J48" s="48" t="s">
        <v>42</v>
      </c>
      <c r="K48" s="50">
        <f>J47/K47</f>
        <v>0.68421052631578949</v>
      </c>
      <c r="L48" s="1"/>
      <c r="M48" s="39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2758E-B27A-4862-9358-1C95346FDA64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66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358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1" t="s">
        <v>425</v>
      </c>
    </row>
    <row r="3" spans="1:28" x14ac:dyDescent="0.3">
      <c r="B3" s="1"/>
      <c r="C3" s="6">
        <v>29582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117</v>
      </c>
      <c r="D4" s="7" t="s">
        <v>5</v>
      </c>
      <c r="E4" s="8"/>
      <c r="F4" s="5"/>
      <c r="G4" s="1"/>
      <c r="J4" s="15" t="s">
        <v>230</v>
      </c>
      <c r="K4" s="16" t="s">
        <v>45</v>
      </c>
      <c r="L4" s="17"/>
      <c r="M4" s="18"/>
      <c r="N4" s="19">
        <v>21</v>
      </c>
      <c r="O4" s="19">
        <v>21</v>
      </c>
      <c r="P4" s="19">
        <v>31</v>
      </c>
      <c r="Q4" s="19">
        <v>17</v>
      </c>
      <c r="R4" s="20"/>
      <c r="S4" s="21">
        <f>SUM(N4:R4)</f>
        <v>90</v>
      </c>
      <c r="T4" s="22">
        <v>378</v>
      </c>
    </row>
    <row r="5" spans="1:28" x14ac:dyDescent="0.3">
      <c r="B5" s="1"/>
      <c r="C5" s="6" t="s">
        <v>100</v>
      </c>
      <c r="D5" s="7" t="s">
        <v>6</v>
      </c>
      <c r="E5" s="1"/>
      <c r="F5" s="1"/>
      <c r="G5" s="1"/>
      <c r="J5" s="15" t="s">
        <v>231</v>
      </c>
      <c r="K5" s="16" t="s">
        <v>58</v>
      </c>
      <c r="L5" s="17"/>
      <c r="M5" s="18"/>
      <c r="N5" s="19">
        <v>24</v>
      </c>
      <c r="O5" s="19">
        <v>24</v>
      </c>
      <c r="P5" s="19">
        <v>23</v>
      </c>
      <c r="Q5" s="19">
        <v>26</v>
      </c>
      <c r="R5" s="20"/>
      <c r="S5" s="21">
        <f>SUM(N5:R5)</f>
        <v>97</v>
      </c>
      <c r="T5" s="22">
        <v>378</v>
      </c>
      <c r="U5" s="1"/>
      <c r="V5" s="1"/>
      <c r="W5" s="1"/>
    </row>
    <row r="6" spans="1:28" x14ac:dyDescent="0.3">
      <c r="C6" s="23">
        <v>1262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3"/>
      <c r="D7" s="7" t="s">
        <v>8</v>
      </c>
      <c r="G7" s="1"/>
      <c r="S7" s="1"/>
      <c r="T7" s="25" t="s">
        <v>9</v>
      </c>
      <c r="U7" s="1"/>
      <c r="V7" s="26">
        <v>378</v>
      </c>
      <c r="W7" s="1"/>
    </row>
    <row r="8" spans="1:28" x14ac:dyDescent="0.3">
      <c r="B8" s="1"/>
      <c r="C8" s="63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6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57</v>
      </c>
      <c r="B13" s="1" t="s">
        <v>46</v>
      </c>
      <c r="C13" s="27" t="s">
        <v>47</v>
      </c>
      <c r="D13" s="38">
        <v>7</v>
      </c>
      <c r="E13" s="84"/>
      <c r="F13" s="84"/>
      <c r="G13" s="84"/>
      <c r="H13" s="27"/>
      <c r="I13" s="27"/>
      <c r="J13" s="84"/>
      <c r="K13" s="84"/>
      <c r="L13" s="84"/>
      <c r="M13" s="84"/>
      <c r="N13" s="27">
        <f t="shared" ref="N13:N18" si="0">SUM(L13:M13)</f>
        <v>0</v>
      </c>
      <c r="O13" s="85"/>
      <c r="P13" s="85"/>
      <c r="Q13" s="85"/>
      <c r="R13" s="85"/>
      <c r="S13" s="85"/>
      <c r="T13" s="27">
        <v>12</v>
      </c>
      <c r="U13" s="40" t="str">
        <f t="shared" ref="U13:U22" si="1">IFERROR(((T13+Q13+N13-R13)+(O13*2))/E13,"")</f>
        <v/>
      </c>
      <c r="V13" s="22">
        <v>378</v>
      </c>
      <c r="W13" s="22" t="s">
        <v>83</v>
      </c>
      <c r="X13" s="22" t="s">
        <v>77</v>
      </c>
      <c r="Y13" s="58">
        <v>1262</v>
      </c>
      <c r="Z13" s="41"/>
      <c r="AA13" s="1" t="s">
        <v>78</v>
      </c>
      <c r="AB13" s="28" t="s">
        <v>232</v>
      </c>
    </row>
    <row r="14" spans="1:28" x14ac:dyDescent="0.3">
      <c r="A14" s="1" t="s">
        <v>57</v>
      </c>
      <c r="B14" s="1" t="s">
        <v>46</v>
      </c>
      <c r="C14" s="27" t="s">
        <v>142</v>
      </c>
      <c r="D14" s="38">
        <v>6</v>
      </c>
      <c r="E14" s="84" t="s">
        <v>356</v>
      </c>
      <c r="F14" s="84"/>
      <c r="G14" s="84"/>
      <c r="H14" s="27"/>
      <c r="I14" s="27"/>
      <c r="J14" s="84"/>
      <c r="K14" s="84"/>
      <c r="L14" s="84"/>
      <c r="M14" s="84"/>
      <c r="N14" s="27"/>
      <c r="O14" s="85"/>
      <c r="P14" s="85"/>
      <c r="Q14" s="85"/>
      <c r="R14" s="85"/>
      <c r="S14" s="85"/>
      <c r="T14" s="27"/>
      <c r="U14" s="40"/>
      <c r="V14" s="22">
        <v>378</v>
      </c>
      <c r="W14" s="22" t="s">
        <v>83</v>
      </c>
      <c r="X14" s="22" t="s">
        <v>77</v>
      </c>
      <c r="Y14" s="58">
        <v>1262</v>
      </c>
      <c r="Z14" s="41"/>
      <c r="AA14" s="1" t="s">
        <v>78</v>
      </c>
      <c r="AB14" s="28" t="s">
        <v>232</v>
      </c>
    </row>
    <row r="15" spans="1:28" x14ac:dyDescent="0.3">
      <c r="A15" s="1" t="s">
        <v>57</v>
      </c>
      <c r="B15" s="1" t="s">
        <v>46</v>
      </c>
      <c r="C15" s="27" t="s">
        <v>80</v>
      </c>
      <c r="D15" s="38">
        <v>22</v>
      </c>
      <c r="E15" s="84"/>
      <c r="F15" s="84"/>
      <c r="G15" s="84"/>
      <c r="H15" s="27"/>
      <c r="I15" s="27"/>
      <c r="J15" s="84"/>
      <c r="K15" s="84"/>
      <c r="L15" s="84"/>
      <c r="M15" s="84"/>
      <c r="N15" s="27">
        <f t="shared" si="0"/>
        <v>0</v>
      </c>
      <c r="O15" s="85"/>
      <c r="P15" s="85"/>
      <c r="Q15" s="85"/>
      <c r="R15" s="85"/>
      <c r="S15" s="85"/>
      <c r="T15" s="27">
        <v>2</v>
      </c>
      <c r="U15" s="40" t="str">
        <f t="shared" si="1"/>
        <v/>
      </c>
      <c r="V15" s="22">
        <v>378</v>
      </c>
      <c r="W15" s="22" t="s">
        <v>83</v>
      </c>
      <c r="X15" s="22" t="s">
        <v>77</v>
      </c>
      <c r="Y15" s="58">
        <v>1262</v>
      </c>
      <c r="Z15" s="41"/>
      <c r="AA15" s="1" t="s">
        <v>78</v>
      </c>
      <c r="AB15" s="28" t="s">
        <v>232</v>
      </c>
    </row>
    <row r="16" spans="1:28" x14ac:dyDescent="0.3">
      <c r="A16" s="1" t="s">
        <v>57</v>
      </c>
      <c r="B16" s="1" t="s">
        <v>46</v>
      </c>
      <c r="C16" s="27" t="s">
        <v>48</v>
      </c>
      <c r="D16" s="38">
        <v>50</v>
      </c>
      <c r="E16" s="84" t="s">
        <v>356</v>
      </c>
      <c r="F16" s="84"/>
      <c r="G16" s="84"/>
      <c r="H16" s="27"/>
      <c r="I16" s="27"/>
      <c r="J16" s="84"/>
      <c r="K16" s="84"/>
      <c r="L16" s="84"/>
      <c r="M16" s="84"/>
      <c r="N16" s="27"/>
      <c r="O16" s="85"/>
      <c r="P16" s="85"/>
      <c r="Q16" s="85"/>
      <c r="R16" s="85"/>
      <c r="S16" s="85"/>
      <c r="T16" s="27"/>
      <c r="U16" s="40" t="str">
        <f t="shared" si="1"/>
        <v/>
      </c>
      <c r="V16" s="22">
        <v>378</v>
      </c>
      <c r="W16" s="22" t="s">
        <v>83</v>
      </c>
      <c r="X16" s="22" t="s">
        <v>77</v>
      </c>
      <c r="Y16" s="58">
        <v>1262</v>
      </c>
      <c r="Z16" s="41"/>
      <c r="AA16" s="1" t="s">
        <v>78</v>
      </c>
      <c r="AB16" s="28" t="s">
        <v>232</v>
      </c>
    </row>
    <row r="17" spans="1:28" x14ac:dyDescent="0.3">
      <c r="A17" s="1" t="s">
        <v>57</v>
      </c>
      <c r="B17" s="1" t="s">
        <v>46</v>
      </c>
      <c r="C17" s="27" t="s">
        <v>49</v>
      </c>
      <c r="D17" s="38">
        <v>1</v>
      </c>
      <c r="E17" s="84"/>
      <c r="F17" s="84"/>
      <c r="G17" s="84"/>
      <c r="H17" s="27"/>
      <c r="I17" s="27"/>
      <c r="J17" s="84"/>
      <c r="K17" s="84"/>
      <c r="L17" s="84"/>
      <c r="M17" s="84"/>
      <c r="N17" s="27">
        <f t="shared" si="0"/>
        <v>0</v>
      </c>
      <c r="O17" s="85"/>
      <c r="P17" s="85"/>
      <c r="Q17" s="85"/>
      <c r="R17" s="85"/>
      <c r="S17" s="85"/>
      <c r="T17" s="27">
        <v>14</v>
      </c>
      <c r="U17" s="40" t="str">
        <f t="shared" si="1"/>
        <v/>
      </c>
      <c r="V17" s="22">
        <v>378</v>
      </c>
      <c r="W17" s="22" t="s">
        <v>83</v>
      </c>
      <c r="X17" s="22" t="s">
        <v>77</v>
      </c>
      <c r="Y17" s="58">
        <v>1262</v>
      </c>
      <c r="Z17" s="41"/>
      <c r="AA17" s="1" t="s">
        <v>78</v>
      </c>
      <c r="AB17" s="28" t="s">
        <v>232</v>
      </c>
    </row>
    <row r="18" spans="1:28" x14ac:dyDescent="0.3">
      <c r="A18" s="1" t="s">
        <v>57</v>
      </c>
      <c r="B18" s="1" t="s">
        <v>46</v>
      </c>
      <c r="C18" s="27" t="s">
        <v>362</v>
      </c>
      <c r="D18" s="69"/>
      <c r="E18" s="39">
        <v>20</v>
      </c>
      <c r="F18" s="85"/>
      <c r="G18" s="85"/>
      <c r="H18" s="39"/>
      <c r="I18" s="39"/>
      <c r="J18" s="39">
        <v>5</v>
      </c>
      <c r="K18" s="84"/>
      <c r="L18" s="84"/>
      <c r="M18" s="84"/>
      <c r="N18" s="27">
        <f t="shared" si="0"/>
        <v>0</v>
      </c>
      <c r="O18" s="85"/>
      <c r="P18" s="85"/>
      <c r="Q18" s="85"/>
      <c r="R18" s="85"/>
      <c r="S18" s="85"/>
      <c r="T18" s="27">
        <v>5</v>
      </c>
      <c r="U18" s="40">
        <f t="shared" si="1"/>
        <v>0.25</v>
      </c>
      <c r="V18" s="22">
        <v>378</v>
      </c>
      <c r="W18" s="22" t="s">
        <v>83</v>
      </c>
      <c r="X18" s="22" t="s">
        <v>77</v>
      </c>
      <c r="Y18" s="58">
        <v>1262</v>
      </c>
      <c r="Z18" s="41"/>
      <c r="AA18" s="1" t="s">
        <v>78</v>
      </c>
      <c r="AB18" s="28" t="s">
        <v>232</v>
      </c>
    </row>
    <row r="19" spans="1:28" x14ac:dyDescent="0.3">
      <c r="A19" s="1" t="s">
        <v>57</v>
      </c>
      <c r="B19" s="1" t="s">
        <v>46</v>
      </c>
      <c r="C19" s="27" t="s">
        <v>50</v>
      </c>
      <c r="D19" s="38">
        <v>12</v>
      </c>
      <c r="E19" s="84"/>
      <c r="F19" s="84"/>
      <c r="G19" s="84"/>
      <c r="H19" s="27"/>
      <c r="I19" s="27"/>
      <c r="J19" s="84"/>
      <c r="K19" s="84"/>
      <c r="L19" s="84"/>
      <c r="M19" s="84"/>
      <c r="N19" s="27">
        <f>SUM(L19:M19)</f>
        <v>0</v>
      </c>
      <c r="O19" s="85"/>
      <c r="P19" s="85"/>
      <c r="Q19" s="85"/>
      <c r="R19" s="85"/>
      <c r="S19" s="85"/>
      <c r="T19" s="27">
        <v>25</v>
      </c>
      <c r="U19" s="40" t="str">
        <f t="shared" si="1"/>
        <v/>
      </c>
      <c r="V19" s="22">
        <v>378</v>
      </c>
      <c r="W19" s="22" t="s">
        <v>83</v>
      </c>
      <c r="X19" s="22" t="s">
        <v>77</v>
      </c>
      <c r="Y19" s="58">
        <v>1262</v>
      </c>
      <c r="Z19" s="41"/>
      <c r="AA19" s="1" t="s">
        <v>78</v>
      </c>
      <c r="AB19" s="28" t="s">
        <v>232</v>
      </c>
    </row>
    <row r="20" spans="1:28" x14ac:dyDescent="0.3">
      <c r="A20" s="1" t="s">
        <v>57</v>
      </c>
      <c r="B20" s="1" t="s">
        <v>46</v>
      </c>
      <c r="C20" s="27" t="s">
        <v>54</v>
      </c>
      <c r="D20" s="38">
        <v>11</v>
      </c>
      <c r="E20" s="84" t="s">
        <v>356</v>
      </c>
      <c r="F20" s="84"/>
      <c r="G20" s="84"/>
      <c r="H20" s="27"/>
      <c r="I20" s="27"/>
      <c r="J20" s="84"/>
      <c r="K20" s="84"/>
      <c r="L20" s="84"/>
      <c r="M20" s="84"/>
      <c r="N20" s="27"/>
      <c r="O20" s="85"/>
      <c r="P20" s="85"/>
      <c r="Q20" s="85"/>
      <c r="R20" s="85"/>
      <c r="S20" s="85"/>
      <c r="T20" s="27"/>
      <c r="U20" s="40" t="str">
        <f t="shared" si="1"/>
        <v/>
      </c>
      <c r="V20" s="22">
        <v>378</v>
      </c>
      <c r="W20" s="22" t="s">
        <v>83</v>
      </c>
      <c r="X20" s="22" t="s">
        <v>77</v>
      </c>
      <c r="Y20" s="58">
        <v>1262</v>
      </c>
      <c r="Z20" s="41"/>
      <c r="AA20" s="1" t="s">
        <v>78</v>
      </c>
      <c r="AB20" s="28" t="s">
        <v>232</v>
      </c>
    </row>
    <row r="21" spans="1:28" x14ac:dyDescent="0.3">
      <c r="A21" s="1" t="s">
        <v>57</v>
      </c>
      <c r="B21" s="1" t="s">
        <v>46</v>
      </c>
      <c r="C21" s="27" t="s">
        <v>51</v>
      </c>
      <c r="D21" s="38">
        <v>44</v>
      </c>
      <c r="E21" s="84"/>
      <c r="F21" s="84"/>
      <c r="G21" s="84"/>
      <c r="H21" s="27"/>
      <c r="I21" s="27"/>
      <c r="J21" s="84"/>
      <c r="K21" s="84"/>
      <c r="L21" s="84"/>
      <c r="M21" s="27">
        <v>7</v>
      </c>
      <c r="N21" s="27">
        <f>SUM(L21:M21)</f>
        <v>7</v>
      </c>
      <c r="O21" s="85"/>
      <c r="P21" s="85"/>
      <c r="Q21" s="85"/>
      <c r="R21" s="85"/>
      <c r="S21" s="85"/>
      <c r="T21" s="27">
        <v>22</v>
      </c>
      <c r="U21" s="40" t="str">
        <f t="shared" si="1"/>
        <v/>
      </c>
      <c r="V21" s="22">
        <v>378</v>
      </c>
      <c r="W21" s="22" t="s">
        <v>83</v>
      </c>
      <c r="X21" s="22" t="s">
        <v>77</v>
      </c>
      <c r="Y21" s="58">
        <v>1262</v>
      </c>
      <c r="Z21" s="41"/>
      <c r="AA21" s="1" t="s">
        <v>78</v>
      </c>
      <c r="AB21" s="28" t="s">
        <v>232</v>
      </c>
    </row>
    <row r="22" spans="1:28" x14ac:dyDescent="0.3">
      <c r="A22" s="1" t="s">
        <v>57</v>
      </c>
      <c r="B22" s="1" t="s">
        <v>46</v>
      </c>
      <c r="C22" s="27" t="s">
        <v>52</v>
      </c>
      <c r="D22" s="38">
        <v>10</v>
      </c>
      <c r="E22" s="84"/>
      <c r="F22" s="84"/>
      <c r="G22" s="84"/>
      <c r="H22" s="27"/>
      <c r="I22" s="27"/>
      <c r="J22" s="84"/>
      <c r="K22" s="84"/>
      <c r="L22" s="84"/>
      <c r="M22" s="84"/>
      <c r="N22" s="27">
        <f>SUM(L22:M22)</f>
        <v>0</v>
      </c>
      <c r="O22" s="85"/>
      <c r="P22" s="85"/>
      <c r="Q22" s="85"/>
      <c r="R22" s="85"/>
      <c r="S22" s="85"/>
      <c r="T22" s="27">
        <v>10</v>
      </c>
      <c r="U22" s="40" t="str">
        <f t="shared" si="1"/>
        <v/>
      </c>
      <c r="V22" s="22">
        <v>378</v>
      </c>
      <c r="W22" s="22" t="s">
        <v>83</v>
      </c>
      <c r="X22" s="22" t="s">
        <v>77</v>
      </c>
      <c r="Y22" s="58">
        <v>1262</v>
      </c>
      <c r="Z22" s="41"/>
      <c r="AA22" s="1" t="s">
        <v>78</v>
      </c>
      <c r="AB22" s="28" t="s">
        <v>232</v>
      </c>
    </row>
    <row r="23" spans="1:28" x14ac:dyDescent="0.3">
      <c r="A23" s="1" t="s">
        <v>57</v>
      </c>
      <c r="B23" s="1" t="s">
        <v>46</v>
      </c>
      <c r="C23" s="55" t="s">
        <v>39</v>
      </c>
      <c r="D23" s="1"/>
      <c r="E23" s="55">
        <v>220</v>
      </c>
      <c r="F23" s="55">
        <v>31</v>
      </c>
      <c r="G23" s="55">
        <v>88</v>
      </c>
      <c r="H23" s="55"/>
      <c r="I23" s="55"/>
      <c r="J23" s="55">
        <v>23</v>
      </c>
      <c r="K23" s="55">
        <v>41</v>
      </c>
      <c r="L23" s="55"/>
      <c r="M23" s="55"/>
      <c r="N23" s="5"/>
      <c r="O23" s="55"/>
      <c r="P23" s="55">
        <v>21</v>
      </c>
      <c r="Q23" s="42"/>
      <c r="R23" s="42"/>
      <c r="S23" s="42"/>
      <c r="T23" s="27"/>
      <c r="U23" s="40" t="str">
        <f t="shared" ref="U23" si="2">_xlfn.IFNA("",((T23+Q23+N23-R23)+(O23*2))/E23)</f>
        <v/>
      </c>
      <c r="V23" s="22">
        <v>378</v>
      </c>
      <c r="W23" s="22" t="s">
        <v>83</v>
      </c>
      <c r="X23" s="22" t="s">
        <v>77</v>
      </c>
      <c r="Y23" s="58">
        <v>1262</v>
      </c>
      <c r="Z23" s="41"/>
      <c r="AA23" s="1" t="s">
        <v>78</v>
      </c>
      <c r="AB23" s="28" t="s">
        <v>232</v>
      </c>
    </row>
    <row r="24" spans="1:28" x14ac:dyDescent="0.3">
      <c r="A24" s="43" t="s">
        <v>57</v>
      </c>
      <c r="B24" s="43" t="s">
        <v>46</v>
      </c>
      <c r="C24" s="44" t="s">
        <v>40</v>
      </c>
      <c r="D24" s="43"/>
      <c r="E24" s="44">
        <f t="shared" ref="E24:T24" si="3">SUM(E13:E23)</f>
        <v>240</v>
      </c>
      <c r="F24" s="44">
        <f t="shared" si="3"/>
        <v>31</v>
      </c>
      <c r="G24" s="44">
        <f t="shared" si="3"/>
        <v>88</v>
      </c>
      <c r="H24" s="44">
        <f t="shared" si="3"/>
        <v>0</v>
      </c>
      <c r="I24" s="44">
        <f t="shared" si="3"/>
        <v>0</v>
      </c>
      <c r="J24" s="44">
        <f t="shared" si="3"/>
        <v>28</v>
      </c>
      <c r="K24" s="44">
        <f t="shared" si="3"/>
        <v>41</v>
      </c>
      <c r="L24" s="44">
        <f t="shared" si="3"/>
        <v>0</v>
      </c>
      <c r="M24" s="44">
        <f t="shared" si="3"/>
        <v>7</v>
      </c>
      <c r="N24" s="44">
        <f t="shared" si="3"/>
        <v>7</v>
      </c>
      <c r="O24" s="44">
        <f t="shared" si="3"/>
        <v>0</v>
      </c>
      <c r="P24" s="44">
        <f t="shared" si="3"/>
        <v>21</v>
      </c>
      <c r="Q24" s="44">
        <f t="shared" si="3"/>
        <v>0</v>
      </c>
      <c r="R24" s="44">
        <f t="shared" si="3"/>
        <v>0</v>
      </c>
      <c r="S24" s="44">
        <f t="shared" si="3"/>
        <v>0</v>
      </c>
      <c r="T24" s="44">
        <f t="shared" si="3"/>
        <v>90</v>
      </c>
      <c r="U24" s="45">
        <f>((T24+Q24+N24-R24)+(O24*2))/E24</f>
        <v>0.40416666666666667</v>
      </c>
      <c r="V24" s="46">
        <v>378</v>
      </c>
      <c r="W24" s="46" t="s">
        <v>83</v>
      </c>
      <c r="X24" s="46" t="s">
        <v>77</v>
      </c>
      <c r="Y24" s="59">
        <v>1262</v>
      </c>
      <c r="Z24" s="47"/>
      <c r="AA24" s="43" t="s">
        <v>78</v>
      </c>
      <c r="AB24" s="68" t="s">
        <v>232</v>
      </c>
    </row>
    <row r="25" spans="1:28" x14ac:dyDescent="0.3">
      <c r="A25" s="1"/>
      <c r="B25" s="1"/>
      <c r="C25" s="1"/>
      <c r="D25" s="1"/>
      <c r="F25" s="48" t="s">
        <v>41</v>
      </c>
      <c r="G25" s="49">
        <f>F24/G24</f>
        <v>0.35227272727272729</v>
      </c>
      <c r="H25" s="27"/>
      <c r="I25" s="1"/>
      <c r="J25" s="48" t="s">
        <v>42</v>
      </c>
      <c r="K25" s="50">
        <f>J24/K24</f>
        <v>0.68292682926829273</v>
      </c>
      <c r="L25" s="1"/>
      <c r="M25" s="39" t="s">
        <v>43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58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6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57</v>
      </c>
      <c r="C35" s="27" t="s">
        <v>333</v>
      </c>
      <c r="D35" s="38">
        <v>34</v>
      </c>
      <c r="E35" s="84"/>
      <c r="F35" s="84"/>
      <c r="G35" s="84"/>
      <c r="H35" s="27"/>
      <c r="I35" s="27"/>
      <c r="J35" s="84"/>
      <c r="K35" s="84"/>
      <c r="L35" s="84"/>
      <c r="M35" s="84"/>
      <c r="N35" s="27">
        <f>SUM(L35:M35)</f>
        <v>0</v>
      </c>
      <c r="O35" s="84"/>
      <c r="P35" s="85"/>
      <c r="Q35" s="84"/>
      <c r="R35" s="84"/>
      <c r="S35" s="84"/>
      <c r="T35" s="27">
        <v>8</v>
      </c>
      <c r="U35" s="40" t="str">
        <f>IFERROR(((T35+Q35+N35-R35)+(O35*2))/E35,"")</f>
        <v/>
      </c>
      <c r="V35" s="22">
        <v>378</v>
      </c>
      <c r="W35" s="22" t="s">
        <v>76</v>
      </c>
      <c r="X35" s="22" t="s">
        <v>359</v>
      </c>
      <c r="Y35" s="58">
        <v>1262</v>
      </c>
      <c r="Z35" s="41"/>
      <c r="AA35" s="1" t="s">
        <v>209</v>
      </c>
      <c r="AB35" s="28" t="s">
        <v>233</v>
      </c>
    </row>
    <row r="36" spans="1:28" x14ac:dyDescent="0.3">
      <c r="A36" s="1" t="s">
        <v>46</v>
      </c>
      <c r="B36" s="1" t="s">
        <v>57</v>
      </c>
      <c r="C36" s="27" t="s">
        <v>334</v>
      </c>
      <c r="D36" s="38">
        <v>10</v>
      </c>
      <c r="E36" s="84"/>
      <c r="F36" s="84"/>
      <c r="G36" s="84"/>
      <c r="H36" s="27"/>
      <c r="I36" s="27"/>
      <c r="J36" s="84"/>
      <c r="K36" s="84"/>
      <c r="L36" s="84"/>
      <c r="M36" s="84"/>
      <c r="N36" s="27">
        <f t="shared" ref="N36:N41" si="4">SUM(L36:M36)</f>
        <v>0</v>
      </c>
      <c r="O36" s="85"/>
      <c r="P36" s="85"/>
      <c r="Q36" s="85"/>
      <c r="R36" s="85"/>
      <c r="S36" s="85"/>
      <c r="T36" s="27">
        <v>24</v>
      </c>
      <c r="U36" s="40" t="str">
        <f t="shared" ref="U36:U46" si="5">IFERROR(((T36+Q36+N36-R36)+(O36*2))/E36,"")</f>
        <v/>
      </c>
      <c r="V36" s="22">
        <v>378</v>
      </c>
      <c r="W36" s="22" t="s">
        <v>76</v>
      </c>
      <c r="X36" s="22" t="s">
        <v>359</v>
      </c>
      <c r="Y36" s="58">
        <v>1262</v>
      </c>
      <c r="Z36" s="41"/>
      <c r="AA36" s="1" t="s">
        <v>209</v>
      </c>
      <c r="AB36" s="28" t="s">
        <v>233</v>
      </c>
    </row>
    <row r="37" spans="1:28" x14ac:dyDescent="0.3">
      <c r="A37" s="1" t="s">
        <v>46</v>
      </c>
      <c r="B37" s="1" t="s">
        <v>57</v>
      </c>
      <c r="C37" s="27" t="s">
        <v>335</v>
      </c>
      <c r="D37" s="38">
        <v>32</v>
      </c>
      <c r="E37" s="84" t="s">
        <v>356</v>
      </c>
      <c r="F37" s="84"/>
      <c r="G37" s="84"/>
      <c r="H37" s="27"/>
      <c r="I37" s="27"/>
      <c r="J37" s="84"/>
      <c r="K37" s="84"/>
      <c r="L37" s="84"/>
      <c r="M37" s="84"/>
      <c r="N37" s="27"/>
      <c r="O37" s="85"/>
      <c r="P37" s="85"/>
      <c r="Q37" s="85"/>
      <c r="R37" s="85"/>
      <c r="S37" s="85"/>
      <c r="T37" s="27"/>
      <c r="U37" s="40" t="str">
        <f t="shared" si="5"/>
        <v/>
      </c>
      <c r="V37" s="22">
        <v>378</v>
      </c>
      <c r="W37" s="22" t="s">
        <v>76</v>
      </c>
      <c r="X37" s="22" t="s">
        <v>359</v>
      </c>
      <c r="Y37" s="58">
        <v>1262</v>
      </c>
      <c r="Z37" s="41"/>
      <c r="AA37" s="1" t="s">
        <v>209</v>
      </c>
      <c r="AB37" s="28" t="s">
        <v>233</v>
      </c>
    </row>
    <row r="38" spans="1:28" x14ac:dyDescent="0.3">
      <c r="A38" s="1" t="s">
        <v>46</v>
      </c>
      <c r="B38" s="1" t="s">
        <v>57</v>
      </c>
      <c r="C38" s="27" t="s">
        <v>336</v>
      </c>
      <c r="D38" s="38">
        <v>14</v>
      </c>
      <c r="E38" s="84"/>
      <c r="F38" s="84"/>
      <c r="G38" s="84"/>
      <c r="H38" s="27"/>
      <c r="I38" s="27"/>
      <c r="J38" s="84"/>
      <c r="K38" s="84"/>
      <c r="L38" s="84"/>
      <c r="M38" s="84"/>
      <c r="N38" s="27">
        <f t="shared" si="4"/>
        <v>0</v>
      </c>
      <c r="O38" s="85"/>
      <c r="P38" s="85"/>
      <c r="Q38" s="85"/>
      <c r="R38" s="85"/>
      <c r="S38" s="85"/>
      <c r="T38" s="27">
        <v>23</v>
      </c>
      <c r="U38" s="40" t="str">
        <f t="shared" si="5"/>
        <v/>
      </c>
      <c r="V38" s="22">
        <v>378</v>
      </c>
      <c r="W38" s="22" t="s">
        <v>76</v>
      </c>
      <c r="X38" s="22" t="s">
        <v>359</v>
      </c>
      <c r="Y38" s="58">
        <v>1262</v>
      </c>
      <c r="Z38" s="41"/>
      <c r="AA38" s="1" t="s">
        <v>209</v>
      </c>
      <c r="AB38" s="28" t="s">
        <v>233</v>
      </c>
    </row>
    <row r="39" spans="1:28" x14ac:dyDescent="0.3">
      <c r="A39" s="1" t="s">
        <v>46</v>
      </c>
      <c r="B39" s="1" t="s">
        <v>57</v>
      </c>
      <c r="C39" s="27" t="s">
        <v>337</v>
      </c>
      <c r="D39" s="38">
        <v>30</v>
      </c>
      <c r="E39" s="84" t="s">
        <v>356</v>
      </c>
      <c r="F39" s="84"/>
      <c r="G39" s="84"/>
      <c r="H39" s="27"/>
      <c r="I39" s="27"/>
      <c r="J39" s="84"/>
      <c r="K39" s="84"/>
      <c r="L39" s="84"/>
      <c r="M39" s="84"/>
      <c r="N39" s="27"/>
      <c r="O39" s="85"/>
      <c r="P39" s="85"/>
      <c r="Q39" s="85"/>
      <c r="R39" s="85"/>
      <c r="S39" s="85"/>
      <c r="T39" s="27"/>
      <c r="U39" s="40" t="str">
        <f t="shared" si="5"/>
        <v/>
      </c>
      <c r="V39" s="22">
        <v>378</v>
      </c>
      <c r="W39" s="22" t="s">
        <v>76</v>
      </c>
      <c r="X39" s="22" t="s">
        <v>359</v>
      </c>
      <c r="Y39" s="58">
        <v>1262</v>
      </c>
      <c r="Z39" s="41"/>
      <c r="AA39" s="1" t="s">
        <v>209</v>
      </c>
      <c r="AB39" s="28" t="s">
        <v>233</v>
      </c>
    </row>
    <row r="40" spans="1:28" x14ac:dyDescent="0.3">
      <c r="A40" s="1" t="s">
        <v>46</v>
      </c>
      <c r="B40" s="1" t="s">
        <v>57</v>
      </c>
      <c r="C40" s="27" t="s">
        <v>338</v>
      </c>
      <c r="D40" s="38">
        <v>44</v>
      </c>
      <c r="E40" s="84" t="s">
        <v>356</v>
      </c>
      <c r="F40" s="84"/>
      <c r="G40" s="84"/>
      <c r="H40" s="27"/>
      <c r="I40" s="27"/>
      <c r="J40" s="84"/>
      <c r="K40" s="84"/>
      <c r="L40" s="84"/>
      <c r="M40" s="84"/>
      <c r="N40" s="27"/>
      <c r="O40" s="85"/>
      <c r="P40" s="85"/>
      <c r="Q40" s="85"/>
      <c r="R40" s="85"/>
      <c r="S40" s="85"/>
      <c r="T40" s="27"/>
      <c r="U40" s="40" t="str">
        <f t="shared" si="5"/>
        <v/>
      </c>
      <c r="V40" s="22">
        <v>378</v>
      </c>
      <c r="W40" s="22" t="s">
        <v>76</v>
      </c>
      <c r="X40" s="22" t="s">
        <v>359</v>
      </c>
      <c r="Y40" s="58">
        <v>1262</v>
      </c>
      <c r="Z40" s="41"/>
      <c r="AA40" s="1" t="s">
        <v>209</v>
      </c>
      <c r="AB40" s="28" t="s">
        <v>233</v>
      </c>
    </row>
    <row r="41" spans="1:28" x14ac:dyDescent="0.3">
      <c r="A41" s="1" t="s">
        <v>46</v>
      </c>
      <c r="B41" s="1" t="s">
        <v>57</v>
      </c>
      <c r="C41" s="27" t="s">
        <v>339</v>
      </c>
      <c r="D41" s="38">
        <v>50</v>
      </c>
      <c r="E41" s="84"/>
      <c r="F41" s="84"/>
      <c r="G41" s="84"/>
      <c r="H41" s="27"/>
      <c r="I41" s="27"/>
      <c r="J41" s="84"/>
      <c r="K41" s="84"/>
      <c r="L41" s="84"/>
      <c r="M41" s="84"/>
      <c r="N41" s="27">
        <f t="shared" si="4"/>
        <v>0</v>
      </c>
      <c r="O41" s="85"/>
      <c r="P41" s="85"/>
      <c r="Q41" s="85"/>
      <c r="R41" s="85"/>
      <c r="S41" s="85"/>
      <c r="T41" s="27">
        <v>4</v>
      </c>
      <c r="U41" s="40" t="str">
        <f t="shared" si="5"/>
        <v/>
      </c>
      <c r="V41" s="22">
        <v>378</v>
      </c>
      <c r="W41" s="22" t="s">
        <v>76</v>
      </c>
      <c r="X41" s="22" t="s">
        <v>359</v>
      </c>
      <c r="Y41" s="58">
        <v>1262</v>
      </c>
      <c r="Z41" s="41"/>
      <c r="AA41" s="1" t="s">
        <v>209</v>
      </c>
      <c r="AB41" s="28" t="s">
        <v>233</v>
      </c>
    </row>
    <row r="42" spans="1:28" x14ac:dyDescent="0.3">
      <c r="A42" s="1" t="s">
        <v>46</v>
      </c>
      <c r="B42" s="1" t="s">
        <v>57</v>
      </c>
      <c r="C42" s="27" t="s">
        <v>340</v>
      </c>
      <c r="D42" s="38">
        <v>20</v>
      </c>
      <c r="E42" s="84" t="s">
        <v>356</v>
      </c>
      <c r="F42" s="84"/>
      <c r="G42" s="84"/>
      <c r="H42" s="27"/>
      <c r="I42" s="27"/>
      <c r="J42" s="84"/>
      <c r="K42" s="84"/>
      <c r="L42" s="84"/>
      <c r="M42" s="84"/>
      <c r="N42" s="27"/>
      <c r="O42" s="85"/>
      <c r="P42" s="85"/>
      <c r="Q42" s="85"/>
      <c r="R42" s="85"/>
      <c r="S42" s="85"/>
      <c r="T42" s="27"/>
      <c r="U42" s="40" t="str">
        <f t="shared" si="5"/>
        <v/>
      </c>
      <c r="V42" s="22">
        <v>378</v>
      </c>
      <c r="W42" s="22" t="s">
        <v>76</v>
      </c>
      <c r="X42" s="22" t="s">
        <v>359</v>
      </c>
      <c r="Y42" s="58">
        <v>1262</v>
      </c>
      <c r="Z42" s="41"/>
      <c r="AA42" s="1" t="s">
        <v>209</v>
      </c>
      <c r="AB42" s="28" t="s">
        <v>233</v>
      </c>
    </row>
    <row r="43" spans="1:28" x14ac:dyDescent="0.3">
      <c r="A43" s="1" t="s">
        <v>46</v>
      </c>
      <c r="B43" s="1" t="s">
        <v>57</v>
      </c>
      <c r="C43" s="27" t="s">
        <v>341</v>
      </c>
      <c r="D43" s="38">
        <v>24</v>
      </c>
      <c r="E43" s="84"/>
      <c r="F43" s="84"/>
      <c r="G43" s="84"/>
      <c r="H43" s="27"/>
      <c r="I43" s="27"/>
      <c r="J43" s="84"/>
      <c r="K43" s="84"/>
      <c r="L43" s="84"/>
      <c r="M43" s="84"/>
      <c r="N43" s="27">
        <f>SUM(L43:M43)</f>
        <v>0</v>
      </c>
      <c r="O43" s="85"/>
      <c r="P43" s="85"/>
      <c r="Q43" s="85"/>
      <c r="R43" s="85"/>
      <c r="S43" s="85"/>
      <c r="T43" s="27">
        <v>4</v>
      </c>
      <c r="U43" s="40" t="str">
        <f t="shared" si="5"/>
        <v/>
      </c>
      <c r="V43" s="22">
        <v>378</v>
      </c>
      <c r="W43" s="22" t="s">
        <v>76</v>
      </c>
      <c r="X43" s="22" t="s">
        <v>359</v>
      </c>
      <c r="Y43" s="58">
        <v>1262</v>
      </c>
      <c r="Z43" s="41"/>
      <c r="AA43" s="1" t="s">
        <v>209</v>
      </c>
      <c r="AB43" s="28" t="s">
        <v>233</v>
      </c>
    </row>
    <row r="44" spans="1:28" x14ac:dyDescent="0.3">
      <c r="A44" s="1" t="s">
        <v>46</v>
      </c>
      <c r="B44" s="1" t="s">
        <v>57</v>
      </c>
      <c r="C44" s="27" t="s">
        <v>342</v>
      </c>
      <c r="D44" s="38">
        <v>40</v>
      </c>
      <c r="E44" s="84"/>
      <c r="F44" s="84"/>
      <c r="G44" s="84"/>
      <c r="H44" s="27"/>
      <c r="I44" s="27"/>
      <c r="J44" s="84"/>
      <c r="K44" s="84"/>
      <c r="L44" s="84"/>
      <c r="M44" s="27">
        <v>28</v>
      </c>
      <c r="N44" s="27">
        <f>SUM(L44:M44)</f>
        <v>28</v>
      </c>
      <c r="O44" s="85"/>
      <c r="P44" s="85"/>
      <c r="Q44" s="85"/>
      <c r="R44" s="85"/>
      <c r="S44" s="85"/>
      <c r="T44" s="27">
        <v>24</v>
      </c>
      <c r="U44" s="40" t="str">
        <f t="shared" si="5"/>
        <v/>
      </c>
      <c r="V44" s="22">
        <v>378</v>
      </c>
      <c r="W44" s="22" t="s">
        <v>76</v>
      </c>
      <c r="X44" s="22" t="s">
        <v>359</v>
      </c>
      <c r="Y44" s="58">
        <v>1262</v>
      </c>
      <c r="Z44" s="41"/>
      <c r="AA44" s="1" t="s">
        <v>209</v>
      </c>
      <c r="AB44" s="28" t="s">
        <v>233</v>
      </c>
    </row>
    <row r="45" spans="1:28" x14ac:dyDescent="0.3">
      <c r="A45" s="1" t="s">
        <v>46</v>
      </c>
      <c r="B45" s="1" t="s">
        <v>57</v>
      </c>
      <c r="C45" s="27" t="s">
        <v>343</v>
      </c>
      <c r="D45" s="38">
        <v>22</v>
      </c>
      <c r="E45" s="84"/>
      <c r="F45" s="84"/>
      <c r="G45" s="84"/>
      <c r="H45" s="27"/>
      <c r="I45" s="27"/>
      <c r="J45" s="84"/>
      <c r="K45" s="84"/>
      <c r="L45" s="84"/>
      <c r="M45" s="84"/>
      <c r="N45" s="27">
        <f>SUM(L45:M45)</f>
        <v>0</v>
      </c>
      <c r="O45" s="85"/>
      <c r="P45" s="85"/>
      <c r="Q45" s="85"/>
      <c r="R45" s="85"/>
      <c r="S45" s="85"/>
      <c r="T45" s="27">
        <v>10</v>
      </c>
      <c r="U45" s="40" t="str">
        <f t="shared" si="5"/>
        <v/>
      </c>
      <c r="V45" s="22">
        <v>378</v>
      </c>
      <c r="W45" s="22" t="s">
        <v>76</v>
      </c>
      <c r="X45" s="22" t="s">
        <v>359</v>
      </c>
      <c r="Y45" s="58">
        <v>1262</v>
      </c>
      <c r="Z45" s="41"/>
      <c r="AA45" s="1" t="s">
        <v>209</v>
      </c>
      <c r="AB45" s="28" t="s">
        <v>233</v>
      </c>
    </row>
    <row r="46" spans="1:28" x14ac:dyDescent="0.3">
      <c r="A46" s="1" t="s">
        <v>46</v>
      </c>
      <c r="B46" s="1" t="s">
        <v>57</v>
      </c>
      <c r="C46" s="27" t="s">
        <v>344</v>
      </c>
      <c r="D46" s="38">
        <v>42</v>
      </c>
      <c r="E46" s="84" t="s">
        <v>356</v>
      </c>
      <c r="F46" s="84"/>
      <c r="G46" s="84"/>
      <c r="H46" s="27"/>
      <c r="I46" s="27"/>
      <c r="J46" s="84"/>
      <c r="K46" s="84"/>
      <c r="L46" s="84"/>
      <c r="M46" s="84"/>
      <c r="N46" s="27"/>
      <c r="O46" s="85"/>
      <c r="P46" s="85"/>
      <c r="Q46" s="85"/>
      <c r="R46" s="85"/>
      <c r="S46" s="85"/>
      <c r="T46" s="27"/>
      <c r="U46" s="40" t="str">
        <f t="shared" si="5"/>
        <v/>
      </c>
      <c r="V46" s="22">
        <v>378</v>
      </c>
      <c r="W46" s="22" t="s">
        <v>76</v>
      </c>
      <c r="X46" s="22" t="s">
        <v>359</v>
      </c>
      <c r="Y46" s="58">
        <v>1262</v>
      </c>
      <c r="Z46" s="41"/>
      <c r="AA46" s="1" t="s">
        <v>209</v>
      </c>
      <c r="AB46" s="28" t="s">
        <v>233</v>
      </c>
    </row>
    <row r="47" spans="1:28" x14ac:dyDescent="0.3">
      <c r="A47" s="1" t="s">
        <v>46</v>
      </c>
      <c r="B47" s="1" t="s">
        <v>57</v>
      </c>
      <c r="C47" s="55" t="s">
        <v>39</v>
      </c>
      <c r="D47" s="1"/>
      <c r="E47" s="55">
        <v>240</v>
      </c>
      <c r="F47" s="55">
        <v>39</v>
      </c>
      <c r="G47" s="55">
        <v>89</v>
      </c>
      <c r="H47" s="55"/>
      <c r="I47" s="55"/>
      <c r="J47" s="55">
        <v>19</v>
      </c>
      <c r="K47" s="55">
        <v>28</v>
      </c>
      <c r="L47" s="55"/>
      <c r="M47" s="55"/>
      <c r="N47" s="55"/>
      <c r="O47" s="55"/>
      <c r="P47" s="55">
        <v>27</v>
      </c>
      <c r="Q47" s="42"/>
      <c r="R47" s="42"/>
      <c r="S47" s="42"/>
      <c r="T47" s="42"/>
      <c r="U47" s="40" t="str">
        <f t="shared" ref="U47" si="6">_xlfn.IFNA("",((T47+Q47+N47-R47)+(O47*2))/E47)</f>
        <v/>
      </c>
      <c r="V47" s="22">
        <v>378</v>
      </c>
      <c r="W47" s="22" t="s">
        <v>76</v>
      </c>
      <c r="X47" s="22" t="s">
        <v>359</v>
      </c>
      <c r="Y47" s="58">
        <v>1262</v>
      </c>
      <c r="Z47" s="41"/>
      <c r="AA47" s="1" t="s">
        <v>209</v>
      </c>
      <c r="AB47" s="28" t="s">
        <v>233</v>
      </c>
    </row>
    <row r="48" spans="1:28" x14ac:dyDescent="0.3">
      <c r="A48" s="43" t="s">
        <v>46</v>
      </c>
      <c r="B48" s="43" t="s">
        <v>57</v>
      </c>
      <c r="C48" s="44" t="s">
        <v>40</v>
      </c>
      <c r="D48" s="43"/>
      <c r="E48" s="44">
        <f t="shared" ref="E48:T48" si="7">SUM(E35:E47)</f>
        <v>240</v>
      </c>
      <c r="F48" s="44">
        <f t="shared" si="7"/>
        <v>39</v>
      </c>
      <c r="G48" s="44">
        <f t="shared" si="7"/>
        <v>89</v>
      </c>
      <c r="H48" s="44">
        <f t="shared" si="7"/>
        <v>0</v>
      </c>
      <c r="I48" s="44">
        <f t="shared" si="7"/>
        <v>0</v>
      </c>
      <c r="J48" s="44">
        <f t="shared" si="7"/>
        <v>19</v>
      </c>
      <c r="K48" s="44">
        <f t="shared" si="7"/>
        <v>28</v>
      </c>
      <c r="L48" s="44">
        <f t="shared" si="7"/>
        <v>0</v>
      </c>
      <c r="M48" s="44">
        <f t="shared" si="7"/>
        <v>28</v>
      </c>
      <c r="N48" s="44">
        <f t="shared" si="7"/>
        <v>28</v>
      </c>
      <c r="O48" s="44">
        <f t="shared" si="7"/>
        <v>0</v>
      </c>
      <c r="P48" s="44">
        <f t="shared" si="7"/>
        <v>27</v>
      </c>
      <c r="Q48" s="44">
        <f t="shared" si="7"/>
        <v>0</v>
      </c>
      <c r="R48" s="44">
        <f t="shared" si="7"/>
        <v>0</v>
      </c>
      <c r="S48" s="44">
        <f t="shared" si="7"/>
        <v>0</v>
      </c>
      <c r="T48" s="44">
        <f t="shared" si="7"/>
        <v>97</v>
      </c>
      <c r="U48" s="45">
        <f>((T48+Q48+N48-R48)+(O48*2))/E48</f>
        <v>0.52083333333333337</v>
      </c>
      <c r="V48" s="46">
        <v>378</v>
      </c>
      <c r="W48" s="46" t="s">
        <v>76</v>
      </c>
      <c r="X48" s="46" t="s">
        <v>359</v>
      </c>
      <c r="Y48" s="59">
        <v>1262</v>
      </c>
      <c r="Z48" s="47"/>
      <c r="AA48" s="43" t="s">
        <v>209</v>
      </c>
      <c r="AB48" s="68" t="s">
        <v>233</v>
      </c>
    </row>
    <row r="49" spans="1:28" x14ac:dyDescent="0.3">
      <c r="A49" s="1"/>
      <c r="B49" s="1"/>
      <c r="C49" s="1"/>
      <c r="D49" s="1"/>
      <c r="F49" s="48" t="s">
        <v>41</v>
      </c>
      <c r="G49" s="49">
        <f>F48/G48</f>
        <v>0.43820224719101125</v>
      </c>
      <c r="H49" s="27"/>
      <c r="I49" s="1"/>
      <c r="J49" s="48" t="s">
        <v>42</v>
      </c>
      <c r="K49" s="50">
        <f>J48/K48</f>
        <v>0.6785714285714286</v>
      </c>
      <c r="L49" s="1"/>
      <c r="M49" s="39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7F7F3-2FC2-414A-A29C-702FF079242B}">
  <sheetPr>
    <tabColor rgb="FFFF0000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372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29585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110</v>
      </c>
      <c r="D4" s="7" t="s">
        <v>5</v>
      </c>
      <c r="E4" s="8"/>
      <c r="F4" s="5"/>
      <c r="G4" s="1"/>
      <c r="J4" s="15" t="s">
        <v>234</v>
      </c>
      <c r="K4" s="16" t="s">
        <v>45</v>
      </c>
      <c r="L4" s="17"/>
      <c r="M4" s="18"/>
      <c r="N4" s="19">
        <v>20</v>
      </c>
      <c r="O4" s="19">
        <v>28</v>
      </c>
      <c r="P4" s="19">
        <v>18</v>
      </c>
      <c r="Q4" s="19">
        <v>24</v>
      </c>
      <c r="R4" s="20"/>
      <c r="S4" s="21">
        <f>SUM(N4:R4)</f>
        <v>90</v>
      </c>
      <c r="T4" s="22">
        <v>382</v>
      </c>
    </row>
    <row r="5" spans="1:28" x14ac:dyDescent="0.3">
      <c r="B5" s="1"/>
      <c r="C5" s="6" t="s">
        <v>100</v>
      </c>
      <c r="D5" s="7" t="s">
        <v>6</v>
      </c>
      <c r="E5" s="1"/>
      <c r="F5" s="1"/>
      <c r="G5" s="1"/>
      <c r="J5" s="15" t="s">
        <v>235</v>
      </c>
      <c r="K5" s="16" t="s">
        <v>66</v>
      </c>
      <c r="L5" s="17"/>
      <c r="M5" s="18"/>
      <c r="N5" s="19">
        <v>32</v>
      </c>
      <c r="O5" s="19">
        <v>16</v>
      </c>
      <c r="P5" s="19">
        <v>24</v>
      </c>
      <c r="Q5" s="19">
        <v>23</v>
      </c>
      <c r="R5" s="20"/>
      <c r="S5" s="21">
        <f>SUM(N5:R5)</f>
        <v>95</v>
      </c>
      <c r="T5" s="22">
        <v>382</v>
      </c>
      <c r="U5" s="1"/>
      <c r="V5" s="1"/>
      <c r="W5" s="1"/>
    </row>
    <row r="6" spans="1:28" x14ac:dyDescent="0.3">
      <c r="C6" s="23">
        <v>1341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3"/>
      <c r="D7" s="7" t="s">
        <v>8</v>
      </c>
      <c r="G7" s="1"/>
      <c r="S7" s="1"/>
      <c r="T7" s="25" t="s">
        <v>9</v>
      </c>
      <c r="U7" s="1"/>
      <c r="V7" s="26">
        <v>382</v>
      </c>
      <c r="W7" s="1"/>
    </row>
    <row r="8" spans="1:28" x14ac:dyDescent="0.3">
      <c r="B8" s="1"/>
      <c r="C8" s="63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7</v>
      </c>
      <c r="AB11" s="67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65</v>
      </c>
      <c r="B13" s="1" t="s">
        <v>46</v>
      </c>
      <c r="C13" s="27" t="s">
        <v>56</v>
      </c>
      <c r="D13" s="38">
        <v>20</v>
      </c>
      <c r="E13" s="84"/>
      <c r="F13" s="84"/>
      <c r="G13" s="84"/>
      <c r="H13" s="27"/>
      <c r="I13" s="27"/>
      <c r="J13" s="84"/>
      <c r="K13" s="84"/>
      <c r="L13" s="84"/>
      <c r="M13" s="84"/>
      <c r="N13" s="27">
        <f>SUM(L13:M13)</f>
        <v>0</v>
      </c>
      <c r="O13" s="84"/>
      <c r="P13" s="85"/>
      <c r="Q13" s="84"/>
      <c r="R13" s="84"/>
      <c r="S13" s="84"/>
      <c r="T13" s="27">
        <v>2</v>
      </c>
      <c r="U13" s="40" t="str">
        <f>IFERROR(((T13+Q13+N13-R13)+(O13*2))/E13,"")</f>
        <v/>
      </c>
      <c r="V13" s="22">
        <v>382</v>
      </c>
      <c r="W13" s="22" t="s">
        <v>83</v>
      </c>
      <c r="X13" s="22" t="s">
        <v>77</v>
      </c>
      <c r="Y13" s="58">
        <v>1341</v>
      </c>
      <c r="Z13" s="41"/>
      <c r="AA13" s="1" t="s">
        <v>78</v>
      </c>
      <c r="AB13" s="28" t="s">
        <v>236</v>
      </c>
    </row>
    <row r="14" spans="1:28" x14ac:dyDescent="0.3">
      <c r="A14" s="1" t="s">
        <v>65</v>
      </c>
      <c r="B14" s="1" t="s">
        <v>46</v>
      </c>
      <c r="C14" s="27" t="s">
        <v>47</v>
      </c>
      <c r="D14" s="38">
        <v>7</v>
      </c>
      <c r="E14" s="84"/>
      <c r="F14" s="84"/>
      <c r="G14" s="84"/>
      <c r="H14" s="27"/>
      <c r="I14" s="27"/>
      <c r="J14" s="84"/>
      <c r="K14" s="84"/>
      <c r="L14" s="84"/>
      <c r="M14" s="84"/>
      <c r="N14" s="27">
        <f t="shared" ref="N14:N20" si="0">SUM(L14:M14)</f>
        <v>0</v>
      </c>
      <c r="O14" s="85"/>
      <c r="P14" s="85"/>
      <c r="Q14" s="85"/>
      <c r="R14" s="85"/>
      <c r="S14" s="85"/>
      <c r="T14" s="39">
        <v>2</v>
      </c>
      <c r="U14" s="40" t="str">
        <f t="shared" ref="U14:U23" si="1">IFERROR(((T14+Q14+N14-R14)+(O14*2))/E14,"")</f>
        <v/>
      </c>
      <c r="V14" s="22">
        <v>382</v>
      </c>
      <c r="W14" s="22" t="s">
        <v>83</v>
      </c>
      <c r="X14" s="22" t="s">
        <v>77</v>
      </c>
      <c r="Y14" s="58">
        <v>1341</v>
      </c>
      <c r="Z14" s="41"/>
      <c r="AA14" s="1" t="s">
        <v>78</v>
      </c>
      <c r="AB14" s="28" t="s">
        <v>236</v>
      </c>
    </row>
    <row r="15" spans="1:28" x14ac:dyDescent="0.3">
      <c r="A15" s="1" t="s">
        <v>65</v>
      </c>
      <c r="B15" s="1" t="s">
        <v>46</v>
      </c>
      <c r="C15" s="27" t="s">
        <v>142</v>
      </c>
      <c r="D15" s="38">
        <v>6</v>
      </c>
      <c r="E15" s="84"/>
      <c r="F15" s="84"/>
      <c r="G15" s="84"/>
      <c r="H15" s="27"/>
      <c r="I15" s="27"/>
      <c r="J15" s="84"/>
      <c r="K15" s="84"/>
      <c r="L15" s="84"/>
      <c r="M15" s="84"/>
      <c r="N15" s="27">
        <f t="shared" si="0"/>
        <v>0</v>
      </c>
      <c r="O15" s="85"/>
      <c r="P15" s="85"/>
      <c r="Q15" s="85"/>
      <c r="R15" s="85"/>
      <c r="S15" s="85"/>
      <c r="T15" s="39">
        <v>2</v>
      </c>
      <c r="U15" s="40" t="str">
        <f t="shared" si="1"/>
        <v/>
      </c>
      <c r="V15" s="22">
        <v>382</v>
      </c>
      <c r="W15" s="22" t="s">
        <v>83</v>
      </c>
      <c r="X15" s="22" t="s">
        <v>77</v>
      </c>
      <c r="Y15" s="58">
        <v>1341</v>
      </c>
      <c r="Z15" s="41"/>
      <c r="AA15" s="1" t="s">
        <v>78</v>
      </c>
      <c r="AB15" s="28" t="s">
        <v>236</v>
      </c>
    </row>
    <row r="16" spans="1:28" x14ac:dyDescent="0.3">
      <c r="A16" s="1" t="s">
        <v>65</v>
      </c>
      <c r="B16" s="1" t="s">
        <v>46</v>
      </c>
      <c r="C16" s="27" t="s">
        <v>80</v>
      </c>
      <c r="D16" s="38">
        <v>22</v>
      </c>
      <c r="E16" s="84" t="s">
        <v>356</v>
      </c>
      <c r="F16" s="84"/>
      <c r="G16" s="84"/>
      <c r="H16" s="27"/>
      <c r="I16" s="27"/>
      <c r="J16" s="84"/>
      <c r="K16" s="84"/>
      <c r="L16" s="84"/>
      <c r="M16" s="84"/>
      <c r="N16" s="27"/>
      <c r="O16" s="85"/>
      <c r="P16" s="85"/>
      <c r="Q16" s="85"/>
      <c r="R16" s="85"/>
      <c r="S16" s="85"/>
      <c r="T16" s="39"/>
      <c r="U16" s="40"/>
      <c r="V16" s="22">
        <v>382</v>
      </c>
      <c r="W16" s="22" t="s">
        <v>83</v>
      </c>
      <c r="X16" s="22" t="s">
        <v>77</v>
      </c>
      <c r="Y16" s="58">
        <v>1341</v>
      </c>
      <c r="Z16" s="41"/>
      <c r="AA16" s="1" t="s">
        <v>78</v>
      </c>
      <c r="AB16" s="28" t="s">
        <v>236</v>
      </c>
    </row>
    <row r="17" spans="1:28" x14ac:dyDescent="0.3">
      <c r="A17" s="1" t="s">
        <v>65</v>
      </c>
      <c r="B17" s="1" t="s">
        <v>46</v>
      </c>
      <c r="C17" s="27" t="s">
        <v>48</v>
      </c>
      <c r="D17" s="38">
        <v>50</v>
      </c>
      <c r="E17" s="84"/>
      <c r="F17" s="84"/>
      <c r="G17" s="84"/>
      <c r="H17" s="27"/>
      <c r="I17" s="27"/>
      <c r="J17" s="84"/>
      <c r="K17" s="84"/>
      <c r="L17" s="84"/>
      <c r="M17" s="84"/>
      <c r="N17" s="27">
        <f t="shared" si="0"/>
        <v>0</v>
      </c>
      <c r="O17" s="85"/>
      <c r="P17" s="85"/>
      <c r="Q17" s="85"/>
      <c r="R17" s="85"/>
      <c r="S17" s="85"/>
      <c r="T17" s="39">
        <v>23</v>
      </c>
      <c r="U17" s="40" t="str">
        <f t="shared" si="1"/>
        <v/>
      </c>
      <c r="V17" s="22">
        <v>382</v>
      </c>
      <c r="W17" s="22" t="s">
        <v>83</v>
      </c>
      <c r="X17" s="22" t="s">
        <v>77</v>
      </c>
      <c r="Y17" s="58">
        <v>1341</v>
      </c>
      <c r="Z17" s="41"/>
      <c r="AA17" s="1" t="s">
        <v>78</v>
      </c>
      <c r="AB17" s="28" t="s">
        <v>236</v>
      </c>
    </row>
    <row r="18" spans="1:28" x14ac:dyDescent="0.3">
      <c r="A18" s="1" t="s">
        <v>65</v>
      </c>
      <c r="B18" s="1" t="s">
        <v>46</v>
      </c>
      <c r="C18" s="27" t="s">
        <v>49</v>
      </c>
      <c r="D18" s="38">
        <v>1</v>
      </c>
      <c r="E18" s="84"/>
      <c r="F18" s="84"/>
      <c r="G18" s="84"/>
      <c r="H18" s="27"/>
      <c r="I18" s="27"/>
      <c r="J18" s="84"/>
      <c r="K18" s="84"/>
      <c r="L18" s="84"/>
      <c r="M18" s="84"/>
      <c r="N18" s="27">
        <f t="shared" si="0"/>
        <v>0</v>
      </c>
      <c r="O18" s="85"/>
      <c r="P18" s="85"/>
      <c r="Q18" s="85"/>
      <c r="R18" s="85"/>
      <c r="S18" s="85"/>
      <c r="T18" s="39">
        <v>10</v>
      </c>
      <c r="U18" s="40" t="str">
        <f t="shared" si="1"/>
        <v/>
      </c>
      <c r="V18" s="22">
        <v>382</v>
      </c>
      <c r="W18" s="22" t="s">
        <v>83</v>
      </c>
      <c r="X18" s="22" t="s">
        <v>77</v>
      </c>
      <c r="Y18" s="58">
        <v>1341</v>
      </c>
      <c r="Z18" s="41"/>
      <c r="AA18" s="1" t="s">
        <v>78</v>
      </c>
      <c r="AB18" s="28" t="s">
        <v>236</v>
      </c>
    </row>
    <row r="19" spans="1:28" x14ac:dyDescent="0.3">
      <c r="A19" s="1" t="s">
        <v>65</v>
      </c>
      <c r="B19" s="1" t="s">
        <v>46</v>
      </c>
      <c r="C19" s="27" t="s">
        <v>362</v>
      </c>
      <c r="D19" s="69"/>
      <c r="E19" s="84" t="s">
        <v>356</v>
      </c>
      <c r="F19" s="84"/>
      <c r="G19" s="84"/>
      <c r="H19" s="27"/>
      <c r="I19" s="27"/>
      <c r="J19" s="84"/>
      <c r="K19" s="84"/>
      <c r="L19" s="84"/>
      <c r="M19" s="84"/>
      <c r="N19" s="27"/>
      <c r="O19" s="85"/>
      <c r="P19" s="85"/>
      <c r="Q19" s="85"/>
      <c r="R19" s="85"/>
      <c r="S19" s="85"/>
      <c r="T19" s="39"/>
      <c r="U19" s="40"/>
      <c r="V19" s="22">
        <v>382</v>
      </c>
      <c r="W19" s="22" t="s">
        <v>83</v>
      </c>
      <c r="X19" s="22" t="s">
        <v>77</v>
      </c>
      <c r="Y19" s="58">
        <v>1341</v>
      </c>
      <c r="Z19" s="41"/>
      <c r="AA19" s="1" t="s">
        <v>78</v>
      </c>
      <c r="AB19" s="28" t="s">
        <v>236</v>
      </c>
    </row>
    <row r="20" spans="1:28" x14ac:dyDescent="0.3">
      <c r="A20" s="1" t="s">
        <v>65</v>
      </c>
      <c r="B20" s="1" t="s">
        <v>46</v>
      </c>
      <c r="C20" s="27" t="s">
        <v>50</v>
      </c>
      <c r="D20" s="38">
        <v>12</v>
      </c>
      <c r="E20" s="84"/>
      <c r="F20" s="84"/>
      <c r="G20" s="84"/>
      <c r="H20" s="27"/>
      <c r="I20" s="27"/>
      <c r="J20" s="84"/>
      <c r="K20" s="84"/>
      <c r="L20" s="84"/>
      <c r="M20" s="84"/>
      <c r="N20" s="27">
        <f t="shared" si="0"/>
        <v>0</v>
      </c>
      <c r="O20" s="85"/>
      <c r="P20" s="85"/>
      <c r="Q20" s="85"/>
      <c r="R20" s="85"/>
      <c r="S20" s="85"/>
      <c r="T20" s="39">
        <v>22</v>
      </c>
      <c r="U20" s="40" t="str">
        <f t="shared" si="1"/>
        <v/>
      </c>
      <c r="V20" s="22">
        <v>382</v>
      </c>
      <c r="W20" s="22" t="s">
        <v>83</v>
      </c>
      <c r="X20" s="22" t="s">
        <v>77</v>
      </c>
      <c r="Y20" s="58">
        <v>1341</v>
      </c>
      <c r="Z20" s="41"/>
      <c r="AA20" s="1" t="s">
        <v>78</v>
      </c>
      <c r="AB20" s="28" t="s">
        <v>236</v>
      </c>
    </row>
    <row r="21" spans="1:28" x14ac:dyDescent="0.3">
      <c r="A21" s="1" t="s">
        <v>65</v>
      </c>
      <c r="B21" s="1" t="s">
        <v>46</v>
      </c>
      <c r="C21" s="27" t="s">
        <v>54</v>
      </c>
      <c r="D21" s="38">
        <v>11</v>
      </c>
      <c r="E21" s="84"/>
      <c r="F21" s="84"/>
      <c r="G21" s="84"/>
      <c r="H21" s="27"/>
      <c r="I21" s="27"/>
      <c r="J21" s="84"/>
      <c r="K21" s="84"/>
      <c r="L21" s="84"/>
      <c r="M21" s="84"/>
      <c r="N21" s="27">
        <f>SUM(L21:M21)</f>
        <v>0</v>
      </c>
      <c r="O21" s="85"/>
      <c r="P21" s="85"/>
      <c r="Q21" s="85"/>
      <c r="R21" s="85"/>
      <c r="S21" s="85"/>
      <c r="T21" s="39">
        <v>2</v>
      </c>
      <c r="U21" s="40" t="str">
        <f t="shared" si="1"/>
        <v/>
      </c>
      <c r="V21" s="22">
        <v>382</v>
      </c>
      <c r="W21" s="22" t="s">
        <v>83</v>
      </c>
      <c r="X21" s="22" t="s">
        <v>77</v>
      </c>
      <c r="Y21" s="58">
        <v>1341</v>
      </c>
      <c r="Z21" s="41"/>
      <c r="AA21" s="1" t="s">
        <v>78</v>
      </c>
      <c r="AB21" s="28" t="s">
        <v>236</v>
      </c>
    </row>
    <row r="22" spans="1:28" x14ac:dyDescent="0.3">
      <c r="A22" s="1" t="s">
        <v>65</v>
      </c>
      <c r="B22" s="1" t="s">
        <v>46</v>
      </c>
      <c r="C22" s="27" t="s">
        <v>51</v>
      </c>
      <c r="D22" s="38">
        <v>44</v>
      </c>
      <c r="E22" s="84"/>
      <c r="F22" s="84"/>
      <c r="G22" s="84"/>
      <c r="H22" s="27"/>
      <c r="I22" s="27"/>
      <c r="J22" s="84"/>
      <c r="K22" s="84"/>
      <c r="L22" s="84"/>
      <c r="M22" s="84"/>
      <c r="N22" s="27">
        <f>SUM(L22:M22)</f>
        <v>0</v>
      </c>
      <c r="O22" s="85"/>
      <c r="P22" s="85"/>
      <c r="Q22" s="85"/>
      <c r="R22" s="85"/>
      <c r="S22" s="85"/>
      <c r="T22" s="39">
        <v>19</v>
      </c>
      <c r="U22" s="40" t="str">
        <f t="shared" si="1"/>
        <v/>
      </c>
      <c r="V22" s="22">
        <v>382</v>
      </c>
      <c r="W22" s="22" t="s">
        <v>83</v>
      </c>
      <c r="X22" s="22" t="s">
        <v>77</v>
      </c>
      <c r="Y22" s="58">
        <v>1341</v>
      </c>
      <c r="Z22" s="41"/>
      <c r="AA22" s="1" t="s">
        <v>78</v>
      </c>
      <c r="AB22" s="28" t="s">
        <v>236</v>
      </c>
    </row>
    <row r="23" spans="1:28" x14ac:dyDescent="0.3">
      <c r="A23" s="1" t="s">
        <v>65</v>
      </c>
      <c r="B23" s="1" t="s">
        <v>46</v>
      </c>
      <c r="C23" s="27" t="s">
        <v>52</v>
      </c>
      <c r="D23" s="38">
        <v>10</v>
      </c>
      <c r="E23" s="84"/>
      <c r="F23" s="84"/>
      <c r="G23" s="84"/>
      <c r="H23" s="27"/>
      <c r="I23" s="27"/>
      <c r="J23" s="84"/>
      <c r="K23" s="84"/>
      <c r="L23" s="84"/>
      <c r="M23" s="84"/>
      <c r="N23" s="27">
        <f>SUM(L23:M23)</f>
        <v>0</v>
      </c>
      <c r="O23" s="85"/>
      <c r="P23" s="85"/>
      <c r="Q23" s="85"/>
      <c r="R23" s="85"/>
      <c r="S23" s="85"/>
      <c r="T23" s="39">
        <v>8</v>
      </c>
      <c r="U23" s="40" t="str">
        <f t="shared" si="1"/>
        <v/>
      </c>
      <c r="V23" s="22">
        <v>382</v>
      </c>
      <c r="W23" s="22" t="s">
        <v>83</v>
      </c>
      <c r="X23" s="22" t="s">
        <v>77</v>
      </c>
      <c r="Y23" s="58">
        <v>1341</v>
      </c>
      <c r="Z23" s="41"/>
      <c r="AA23" s="1" t="s">
        <v>78</v>
      </c>
      <c r="AB23" s="28" t="s">
        <v>236</v>
      </c>
    </row>
    <row r="24" spans="1:28" x14ac:dyDescent="0.3">
      <c r="A24" s="1" t="s">
        <v>65</v>
      </c>
      <c r="B24" s="1" t="s">
        <v>46</v>
      </c>
      <c r="C24" s="55" t="s">
        <v>39</v>
      </c>
      <c r="D24" s="1"/>
      <c r="E24" s="55">
        <v>240</v>
      </c>
      <c r="F24" s="55">
        <v>39</v>
      </c>
      <c r="G24" s="55">
        <v>103</v>
      </c>
      <c r="H24" s="55"/>
      <c r="I24" s="55"/>
      <c r="J24" s="55">
        <v>12</v>
      </c>
      <c r="K24" s="55">
        <v>14</v>
      </c>
      <c r="L24" s="55"/>
      <c r="M24" s="55"/>
      <c r="N24" s="55"/>
      <c r="O24" s="55"/>
      <c r="P24" s="55">
        <v>28</v>
      </c>
      <c r="Q24" s="55"/>
      <c r="R24" s="42"/>
      <c r="S24" s="42"/>
      <c r="T24" s="42"/>
      <c r="U24" s="40" t="str">
        <f t="shared" ref="U24" si="2">_xlfn.IFNA("",((T24+Q24+N24-R24)+(O24*2))/E24)</f>
        <v/>
      </c>
      <c r="V24" s="22">
        <v>382</v>
      </c>
      <c r="W24" s="22" t="s">
        <v>83</v>
      </c>
      <c r="X24" s="22" t="s">
        <v>77</v>
      </c>
      <c r="Y24" s="58">
        <v>1341</v>
      </c>
      <c r="Z24" s="41"/>
      <c r="AA24" s="1" t="s">
        <v>78</v>
      </c>
      <c r="AB24" s="28" t="s">
        <v>236</v>
      </c>
    </row>
    <row r="25" spans="1:28" x14ac:dyDescent="0.3">
      <c r="A25" s="43" t="s">
        <v>65</v>
      </c>
      <c r="B25" s="43" t="s">
        <v>46</v>
      </c>
      <c r="C25" s="44" t="s">
        <v>40</v>
      </c>
      <c r="D25" s="43"/>
      <c r="E25" s="44">
        <f t="shared" ref="E25:T25" si="3">SUM(E13:E24)</f>
        <v>240</v>
      </c>
      <c r="F25" s="44">
        <f t="shared" si="3"/>
        <v>39</v>
      </c>
      <c r="G25" s="44">
        <f t="shared" si="3"/>
        <v>103</v>
      </c>
      <c r="H25" s="44">
        <f t="shared" si="3"/>
        <v>0</v>
      </c>
      <c r="I25" s="44">
        <f t="shared" si="3"/>
        <v>0</v>
      </c>
      <c r="J25" s="44">
        <f t="shared" si="3"/>
        <v>12</v>
      </c>
      <c r="K25" s="44">
        <f t="shared" si="3"/>
        <v>14</v>
      </c>
      <c r="L25" s="44">
        <f t="shared" si="3"/>
        <v>0</v>
      </c>
      <c r="M25" s="44">
        <f t="shared" si="3"/>
        <v>0</v>
      </c>
      <c r="N25" s="44">
        <f t="shared" si="3"/>
        <v>0</v>
      </c>
      <c r="O25" s="44">
        <f t="shared" si="3"/>
        <v>0</v>
      </c>
      <c r="P25" s="44">
        <f t="shared" si="3"/>
        <v>28</v>
      </c>
      <c r="Q25" s="44">
        <f t="shared" si="3"/>
        <v>0</v>
      </c>
      <c r="R25" s="44">
        <f t="shared" si="3"/>
        <v>0</v>
      </c>
      <c r="S25" s="44">
        <f t="shared" si="3"/>
        <v>0</v>
      </c>
      <c r="T25" s="44">
        <f t="shared" si="3"/>
        <v>90</v>
      </c>
      <c r="U25" s="45">
        <f>((T25+Q25+N25-R25)+(O25*2))/E25</f>
        <v>0.375</v>
      </c>
      <c r="V25" s="46">
        <v>382</v>
      </c>
      <c r="W25" s="46" t="s">
        <v>83</v>
      </c>
      <c r="X25" s="46" t="s">
        <v>77</v>
      </c>
      <c r="Y25" s="59">
        <v>1341</v>
      </c>
      <c r="Z25" s="47"/>
      <c r="AA25" s="43" t="s">
        <v>78</v>
      </c>
      <c r="AB25" s="68" t="s">
        <v>236</v>
      </c>
    </row>
    <row r="26" spans="1:28" x14ac:dyDescent="0.3">
      <c r="A26" s="1"/>
      <c r="B26" s="1"/>
      <c r="C26" s="1"/>
      <c r="D26" s="1"/>
      <c r="F26" s="48" t="s">
        <v>41</v>
      </c>
      <c r="G26" s="49">
        <f>F25/G25</f>
        <v>0.37864077669902912</v>
      </c>
      <c r="H26" s="27"/>
      <c r="I26" s="1"/>
      <c r="J26" s="48" t="s">
        <v>42</v>
      </c>
      <c r="K26" s="50">
        <f>J25/K25</f>
        <v>0.8571428571428571</v>
      </c>
      <c r="L26" s="1"/>
      <c r="M26" s="39" t="s">
        <v>43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53" t="s">
        <v>66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7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65</v>
      </c>
      <c r="C35" s="27" t="s">
        <v>143</v>
      </c>
      <c r="D35" s="38">
        <v>32</v>
      </c>
      <c r="E35" s="84" t="s">
        <v>356</v>
      </c>
      <c r="F35" s="84"/>
      <c r="G35" s="84"/>
      <c r="H35" s="27"/>
      <c r="I35" s="27"/>
      <c r="J35" s="84"/>
      <c r="K35" s="84"/>
      <c r="L35" s="84"/>
      <c r="M35" s="84"/>
      <c r="N35" s="27"/>
      <c r="O35" s="84"/>
      <c r="P35" s="85"/>
      <c r="Q35" s="84"/>
      <c r="R35" s="84"/>
      <c r="S35" s="84"/>
      <c r="T35" s="27"/>
      <c r="U35" s="40" t="str">
        <f>IFERROR(((T35+Q35+N35-R35)+(O35*2))/E35,"")</f>
        <v/>
      </c>
      <c r="V35" s="22">
        <v>382</v>
      </c>
      <c r="W35" s="22" t="s">
        <v>76</v>
      </c>
      <c r="X35" s="22" t="s">
        <v>84</v>
      </c>
      <c r="Y35" s="58">
        <v>1341</v>
      </c>
      <c r="Z35" s="41"/>
      <c r="AA35" s="1" t="s">
        <v>140</v>
      </c>
      <c r="AB35" s="28" t="s">
        <v>237</v>
      </c>
    </row>
    <row r="36" spans="1:28" x14ac:dyDescent="0.3">
      <c r="A36" s="1" t="s">
        <v>46</v>
      </c>
      <c r="B36" s="1" t="s">
        <v>65</v>
      </c>
      <c r="C36" s="27" t="s">
        <v>144</v>
      </c>
      <c r="D36" s="38">
        <v>10</v>
      </c>
      <c r="E36" s="84"/>
      <c r="F36" s="84"/>
      <c r="G36" s="84"/>
      <c r="H36" s="27"/>
      <c r="I36" s="27"/>
      <c r="J36" s="84"/>
      <c r="K36" s="84"/>
      <c r="L36" s="84"/>
      <c r="M36" s="84"/>
      <c r="N36" s="27">
        <f t="shared" ref="N36:N39" si="4">SUM(L36:M36)</f>
        <v>0</v>
      </c>
      <c r="O36" s="85"/>
      <c r="P36" s="85"/>
      <c r="Q36" s="85"/>
      <c r="R36" s="85"/>
      <c r="S36" s="85"/>
      <c r="T36" s="27">
        <v>12</v>
      </c>
      <c r="U36" s="40" t="str">
        <f t="shared" ref="U36:U44" si="5">IFERROR(((T36+Q36+N36-R36)+(O36*2))/E36,"")</f>
        <v/>
      </c>
      <c r="V36" s="22">
        <v>382</v>
      </c>
      <c r="W36" s="22" t="s">
        <v>76</v>
      </c>
      <c r="X36" s="22" t="s">
        <v>84</v>
      </c>
      <c r="Y36" s="58">
        <v>1341</v>
      </c>
      <c r="Z36" s="41"/>
      <c r="AA36" s="1" t="s">
        <v>140</v>
      </c>
      <c r="AB36" s="28" t="s">
        <v>237</v>
      </c>
    </row>
    <row r="37" spans="1:28" x14ac:dyDescent="0.3">
      <c r="A37" s="1" t="s">
        <v>46</v>
      </c>
      <c r="B37" s="1" t="s">
        <v>65</v>
      </c>
      <c r="C37" s="27" t="s">
        <v>145</v>
      </c>
      <c r="D37" s="38">
        <v>44</v>
      </c>
      <c r="E37" s="84"/>
      <c r="F37" s="84"/>
      <c r="G37" s="84"/>
      <c r="H37" s="27"/>
      <c r="I37" s="27"/>
      <c r="J37" s="84"/>
      <c r="K37" s="84"/>
      <c r="L37" s="84"/>
      <c r="M37" s="84"/>
      <c r="N37" s="27">
        <f t="shared" si="4"/>
        <v>0</v>
      </c>
      <c r="O37" s="85"/>
      <c r="P37" s="85"/>
      <c r="Q37" s="85"/>
      <c r="R37" s="85"/>
      <c r="S37" s="85"/>
      <c r="T37" s="27">
        <v>19</v>
      </c>
      <c r="U37" s="40" t="str">
        <f t="shared" si="5"/>
        <v/>
      </c>
      <c r="V37" s="22">
        <v>382</v>
      </c>
      <c r="W37" s="22" t="s">
        <v>76</v>
      </c>
      <c r="X37" s="22" t="s">
        <v>84</v>
      </c>
      <c r="Y37" s="58">
        <v>1341</v>
      </c>
      <c r="Z37" s="41"/>
      <c r="AA37" s="1" t="s">
        <v>140</v>
      </c>
      <c r="AB37" s="28" t="s">
        <v>237</v>
      </c>
    </row>
    <row r="38" spans="1:28" x14ac:dyDescent="0.3">
      <c r="A38" s="1" t="s">
        <v>46</v>
      </c>
      <c r="B38" s="1" t="s">
        <v>65</v>
      </c>
      <c r="C38" s="27" t="s">
        <v>146</v>
      </c>
      <c r="D38" s="38">
        <v>30</v>
      </c>
      <c r="E38" s="84"/>
      <c r="F38" s="84"/>
      <c r="G38" s="84"/>
      <c r="H38" s="27"/>
      <c r="I38" s="27"/>
      <c r="J38" s="84"/>
      <c r="K38" s="84"/>
      <c r="L38" s="84"/>
      <c r="M38" s="84"/>
      <c r="N38" s="27">
        <f t="shared" si="4"/>
        <v>0</v>
      </c>
      <c r="O38" s="85"/>
      <c r="P38" s="85"/>
      <c r="Q38" s="85"/>
      <c r="R38" s="85"/>
      <c r="S38" s="85"/>
      <c r="T38" s="27">
        <v>10</v>
      </c>
      <c r="U38" s="40" t="str">
        <f t="shared" si="5"/>
        <v/>
      </c>
      <c r="V38" s="22">
        <v>382</v>
      </c>
      <c r="W38" s="22" t="s">
        <v>76</v>
      </c>
      <c r="X38" s="22" t="s">
        <v>84</v>
      </c>
      <c r="Y38" s="58">
        <v>1341</v>
      </c>
      <c r="Z38" s="41"/>
      <c r="AA38" s="1" t="s">
        <v>140</v>
      </c>
      <c r="AB38" s="28" t="s">
        <v>237</v>
      </c>
    </row>
    <row r="39" spans="1:28" x14ac:dyDescent="0.3">
      <c r="A39" s="1" t="s">
        <v>46</v>
      </c>
      <c r="B39" s="1" t="s">
        <v>65</v>
      </c>
      <c r="C39" s="27" t="s">
        <v>147</v>
      </c>
      <c r="D39" s="38">
        <v>11</v>
      </c>
      <c r="E39" s="84"/>
      <c r="F39" s="84"/>
      <c r="G39" s="84"/>
      <c r="H39" s="27"/>
      <c r="I39" s="27"/>
      <c r="J39" s="84"/>
      <c r="K39" s="84"/>
      <c r="L39" s="84"/>
      <c r="M39" s="84"/>
      <c r="N39" s="27">
        <f t="shared" si="4"/>
        <v>0</v>
      </c>
      <c r="O39" s="85"/>
      <c r="P39" s="85"/>
      <c r="Q39" s="85"/>
      <c r="R39" s="85"/>
      <c r="S39" s="85"/>
      <c r="T39" s="27">
        <v>8</v>
      </c>
      <c r="U39" s="40" t="str">
        <f t="shared" si="5"/>
        <v/>
      </c>
      <c r="V39" s="22">
        <v>382</v>
      </c>
      <c r="W39" s="22" t="s">
        <v>76</v>
      </c>
      <c r="X39" s="22" t="s">
        <v>84</v>
      </c>
      <c r="Y39" s="58">
        <v>1341</v>
      </c>
      <c r="Z39" s="41"/>
      <c r="AA39" s="1" t="s">
        <v>140</v>
      </c>
      <c r="AB39" s="28" t="s">
        <v>237</v>
      </c>
    </row>
    <row r="40" spans="1:28" x14ac:dyDescent="0.3">
      <c r="A40" s="1" t="s">
        <v>46</v>
      </c>
      <c r="B40" s="1" t="s">
        <v>65</v>
      </c>
      <c r="C40" s="27" t="s">
        <v>148</v>
      </c>
      <c r="D40" s="38">
        <v>55</v>
      </c>
      <c r="E40" s="84" t="s">
        <v>356</v>
      </c>
      <c r="F40" s="84"/>
      <c r="G40" s="84"/>
      <c r="H40" s="27"/>
      <c r="I40" s="27"/>
      <c r="J40" s="84"/>
      <c r="K40" s="84"/>
      <c r="L40" s="84"/>
      <c r="M40" s="84"/>
      <c r="N40" s="27"/>
      <c r="O40" s="85"/>
      <c r="P40" s="85"/>
      <c r="Q40" s="85"/>
      <c r="R40" s="85"/>
      <c r="S40" s="85"/>
      <c r="T40" s="27"/>
      <c r="U40" s="40" t="str">
        <f t="shared" si="5"/>
        <v/>
      </c>
      <c r="V40" s="22">
        <v>382</v>
      </c>
      <c r="W40" s="22" t="s">
        <v>76</v>
      </c>
      <c r="X40" s="22" t="s">
        <v>84</v>
      </c>
      <c r="Y40" s="58">
        <v>1341</v>
      </c>
      <c r="Z40" s="41"/>
      <c r="AA40" s="1" t="s">
        <v>140</v>
      </c>
      <c r="AB40" s="28" t="s">
        <v>237</v>
      </c>
    </row>
    <row r="41" spans="1:28" x14ac:dyDescent="0.3">
      <c r="A41" s="1" t="s">
        <v>46</v>
      </c>
      <c r="B41" s="1" t="s">
        <v>65</v>
      </c>
      <c r="C41" s="27" t="s">
        <v>149</v>
      </c>
      <c r="D41" s="38">
        <v>31</v>
      </c>
      <c r="E41" s="84"/>
      <c r="F41" s="84"/>
      <c r="G41" s="84"/>
      <c r="H41" s="27"/>
      <c r="I41" s="27"/>
      <c r="J41" s="84"/>
      <c r="K41" s="84"/>
      <c r="L41" s="84"/>
      <c r="M41" s="84"/>
      <c r="N41" s="27">
        <f>SUM(L41:M41)</f>
        <v>0</v>
      </c>
      <c r="O41" s="85"/>
      <c r="P41" s="85"/>
      <c r="Q41" s="85"/>
      <c r="R41" s="85"/>
      <c r="S41" s="85"/>
      <c r="T41" s="27">
        <v>16</v>
      </c>
      <c r="U41" s="40" t="str">
        <f t="shared" si="5"/>
        <v/>
      </c>
      <c r="V41" s="22">
        <v>382</v>
      </c>
      <c r="W41" s="22" t="s">
        <v>76</v>
      </c>
      <c r="X41" s="22" t="s">
        <v>84</v>
      </c>
      <c r="Y41" s="58">
        <v>1341</v>
      </c>
      <c r="Z41" s="41"/>
      <c r="AA41" s="1" t="s">
        <v>140</v>
      </c>
      <c r="AB41" s="28" t="s">
        <v>237</v>
      </c>
    </row>
    <row r="42" spans="1:28" x14ac:dyDescent="0.3">
      <c r="A42" s="1" t="s">
        <v>46</v>
      </c>
      <c r="B42" s="1" t="s">
        <v>65</v>
      </c>
      <c r="C42" s="27" t="s">
        <v>150</v>
      </c>
      <c r="D42" s="38">
        <v>33</v>
      </c>
      <c r="E42" s="84"/>
      <c r="F42" s="84"/>
      <c r="G42" s="84"/>
      <c r="H42" s="27"/>
      <c r="I42" s="27"/>
      <c r="J42" s="84"/>
      <c r="K42" s="84"/>
      <c r="L42" s="84"/>
      <c r="M42" s="84"/>
      <c r="N42" s="27">
        <f>SUM(L42:M42)</f>
        <v>0</v>
      </c>
      <c r="O42" s="85"/>
      <c r="P42" s="85"/>
      <c r="Q42" s="85"/>
      <c r="R42" s="85"/>
      <c r="S42" s="85"/>
      <c r="T42" s="27">
        <v>7</v>
      </c>
      <c r="U42" s="40" t="str">
        <f t="shared" si="5"/>
        <v/>
      </c>
      <c r="V42" s="22">
        <v>382</v>
      </c>
      <c r="W42" s="22" t="s">
        <v>76</v>
      </c>
      <c r="X42" s="22" t="s">
        <v>84</v>
      </c>
      <c r="Y42" s="58">
        <v>1341</v>
      </c>
      <c r="Z42" s="41"/>
      <c r="AA42" s="1" t="s">
        <v>140</v>
      </c>
      <c r="AB42" s="28" t="s">
        <v>237</v>
      </c>
    </row>
    <row r="43" spans="1:28" x14ac:dyDescent="0.3">
      <c r="A43" s="1" t="s">
        <v>46</v>
      </c>
      <c r="B43" s="1" t="s">
        <v>65</v>
      </c>
      <c r="C43" s="27" t="s">
        <v>151</v>
      </c>
      <c r="D43" s="38">
        <v>23</v>
      </c>
      <c r="E43" s="84"/>
      <c r="F43" s="84"/>
      <c r="G43" s="84"/>
      <c r="H43" s="27"/>
      <c r="I43" s="27"/>
      <c r="J43" s="84"/>
      <c r="K43" s="84"/>
      <c r="L43" s="84"/>
      <c r="M43" s="84"/>
      <c r="N43" s="27">
        <f>SUM(L43:M43)</f>
        <v>0</v>
      </c>
      <c r="O43" s="85"/>
      <c r="P43" s="85"/>
      <c r="Q43" s="85"/>
      <c r="R43" s="85"/>
      <c r="S43" s="85"/>
      <c r="T43" s="27">
        <v>19</v>
      </c>
      <c r="U43" s="40" t="str">
        <f t="shared" si="5"/>
        <v/>
      </c>
      <c r="V43" s="22">
        <v>382</v>
      </c>
      <c r="W43" s="22" t="s">
        <v>76</v>
      </c>
      <c r="X43" s="22" t="s">
        <v>84</v>
      </c>
      <c r="Y43" s="58">
        <v>1341</v>
      </c>
      <c r="Z43" s="41"/>
      <c r="AA43" s="1" t="s">
        <v>140</v>
      </c>
      <c r="AB43" s="28" t="s">
        <v>237</v>
      </c>
    </row>
    <row r="44" spans="1:28" x14ac:dyDescent="0.3">
      <c r="A44" s="1" t="s">
        <v>46</v>
      </c>
      <c r="B44" s="1" t="s">
        <v>65</v>
      </c>
      <c r="C44" s="27" t="s">
        <v>152</v>
      </c>
      <c r="D44" s="38">
        <v>22</v>
      </c>
      <c r="E44" s="84"/>
      <c r="F44" s="84"/>
      <c r="G44" s="84"/>
      <c r="H44" s="27"/>
      <c r="I44" s="27"/>
      <c r="J44" s="84"/>
      <c r="K44" s="84"/>
      <c r="L44" s="84"/>
      <c r="M44" s="84"/>
      <c r="N44" s="27">
        <f>SUM(L44:M44)</f>
        <v>0</v>
      </c>
      <c r="O44" s="85"/>
      <c r="P44" s="85"/>
      <c r="Q44" s="85"/>
      <c r="R44" s="85"/>
      <c r="S44" s="85"/>
      <c r="T44" s="27">
        <v>4</v>
      </c>
      <c r="U44" s="40" t="str">
        <f t="shared" si="5"/>
        <v/>
      </c>
      <c r="V44" s="22">
        <v>382</v>
      </c>
      <c r="W44" s="22" t="s">
        <v>76</v>
      </c>
      <c r="X44" s="22" t="s">
        <v>84</v>
      </c>
      <c r="Y44" s="58">
        <v>1341</v>
      </c>
      <c r="Z44" s="41"/>
      <c r="AA44" s="1" t="s">
        <v>140</v>
      </c>
      <c r="AB44" s="28" t="s">
        <v>237</v>
      </c>
    </row>
    <row r="45" spans="1:28" x14ac:dyDescent="0.3">
      <c r="A45" s="1" t="s">
        <v>46</v>
      </c>
      <c r="B45" s="1" t="s">
        <v>65</v>
      </c>
      <c r="C45" s="55" t="s">
        <v>39</v>
      </c>
      <c r="D45" s="1"/>
      <c r="E45" s="55">
        <v>240</v>
      </c>
      <c r="F45" s="55">
        <v>32</v>
      </c>
      <c r="G45" s="55">
        <v>78</v>
      </c>
      <c r="H45" s="55"/>
      <c r="I45" s="55"/>
      <c r="J45" s="55">
        <v>31</v>
      </c>
      <c r="K45" s="55">
        <v>44</v>
      </c>
      <c r="L45" s="55"/>
      <c r="M45" s="55"/>
      <c r="N45" s="5"/>
      <c r="O45" s="55"/>
      <c r="P45" s="55">
        <v>18</v>
      </c>
      <c r="Q45" s="55"/>
      <c r="R45" s="42"/>
      <c r="S45" s="42"/>
      <c r="T45" s="27"/>
      <c r="U45" s="40" t="str">
        <f t="shared" ref="U45" si="6">_xlfn.IFNA("",((T45+Q45+N45-R45)+(O45*2))/E45)</f>
        <v/>
      </c>
      <c r="V45" s="22">
        <v>382</v>
      </c>
      <c r="W45" s="22" t="s">
        <v>76</v>
      </c>
      <c r="X45" s="22" t="s">
        <v>84</v>
      </c>
      <c r="Y45" s="58">
        <v>1341</v>
      </c>
      <c r="Z45" s="41"/>
      <c r="AA45" s="1" t="s">
        <v>140</v>
      </c>
      <c r="AB45" s="28" t="s">
        <v>237</v>
      </c>
    </row>
    <row r="46" spans="1:28" x14ac:dyDescent="0.3">
      <c r="A46" s="43" t="s">
        <v>46</v>
      </c>
      <c r="B46" s="43" t="s">
        <v>65</v>
      </c>
      <c r="C46" s="44" t="s">
        <v>40</v>
      </c>
      <c r="D46" s="43"/>
      <c r="E46" s="44">
        <f t="shared" ref="E46:T46" si="7">SUM(E35:E45)</f>
        <v>240</v>
      </c>
      <c r="F46" s="44">
        <f t="shared" si="7"/>
        <v>32</v>
      </c>
      <c r="G46" s="44">
        <f t="shared" si="7"/>
        <v>78</v>
      </c>
      <c r="H46" s="44">
        <f t="shared" si="7"/>
        <v>0</v>
      </c>
      <c r="I46" s="44">
        <f t="shared" si="7"/>
        <v>0</v>
      </c>
      <c r="J46" s="44">
        <f t="shared" si="7"/>
        <v>31</v>
      </c>
      <c r="K46" s="44">
        <f t="shared" si="7"/>
        <v>44</v>
      </c>
      <c r="L46" s="44">
        <f t="shared" si="7"/>
        <v>0</v>
      </c>
      <c r="M46" s="44">
        <f t="shared" si="7"/>
        <v>0</v>
      </c>
      <c r="N46" s="44">
        <f t="shared" si="7"/>
        <v>0</v>
      </c>
      <c r="O46" s="44">
        <f t="shared" si="7"/>
        <v>0</v>
      </c>
      <c r="P46" s="44">
        <f t="shared" si="7"/>
        <v>18</v>
      </c>
      <c r="Q46" s="44">
        <f t="shared" si="7"/>
        <v>0</v>
      </c>
      <c r="R46" s="44">
        <f t="shared" si="7"/>
        <v>0</v>
      </c>
      <c r="S46" s="44">
        <f t="shared" si="7"/>
        <v>0</v>
      </c>
      <c r="T46" s="44">
        <f t="shared" si="7"/>
        <v>95</v>
      </c>
      <c r="U46" s="45">
        <f>((T46+Q46+N46-R46)+(O46*2))/E46</f>
        <v>0.39583333333333331</v>
      </c>
      <c r="V46" s="46">
        <v>382</v>
      </c>
      <c r="W46" s="46" t="s">
        <v>76</v>
      </c>
      <c r="X46" s="56" t="s">
        <v>84</v>
      </c>
      <c r="Y46" s="66">
        <v>1341</v>
      </c>
      <c r="Z46" s="47"/>
      <c r="AA46" s="43" t="s">
        <v>140</v>
      </c>
      <c r="AB46" s="68" t="s">
        <v>237</v>
      </c>
    </row>
    <row r="47" spans="1:28" x14ac:dyDescent="0.3">
      <c r="A47" s="1"/>
      <c r="B47" s="1"/>
      <c r="C47" s="1"/>
      <c r="D47" s="1"/>
      <c r="F47" s="48" t="s">
        <v>41</v>
      </c>
      <c r="G47" s="49">
        <f>F46/G46</f>
        <v>0.41025641025641024</v>
      </c>
      <c r="H47" s="27"/>
      <c r="I47" s="1"/>
      <c r="J47" s="48" t="s">
        <v>42</v>
      </c>
      <c r="K47" s="50">
        <f>J46/K46</f>
        <v>0.70454545454545459</v>
      </c>
      <c r="L47" s="1"/>
      <c r="M47" s="39" t="s">
        <v>43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1"/>
      <c r="D49" s="1"/>
      <c r="F49" s="48"/>
      <c r="G49" s="70"/>
      <c r="H49" s="27"/>
      <c r="I49" s="1"/>
      <c r="J49" s="48"/>
      <c r="K49" s="71"/>
      <c r="L49" s="1"/>
      <c r="M49" s="39"/>
      <c r="N49" s="72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9AE95-0A7C-442C-8203-77E6A4875491}">
  <sheetPr>
    <tabColor rgb="FF92D050"/>
    <pageSetUpPr fitToPage="1"/>
  </sheetPr>
  <dimension ref="A1:AB50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404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29588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71</v>
      </c>
      <c r="D4" s="7" t="s">
        <v>5</v>
      </c>
      <c r="E4" s="8"/>
      <c r="F4" s="5"/>
      <c r="G4" s="1"/>
      <c r="J4" s="15" t="s">
        <v>74</v>
      </c>
      <c r="K4" s="16" t="str">
        <f>+C11</f>
        <v>St. Louis Streak</v>
      </c>
      <c r="L4" s="17"/>
      <c r="M4" s="18"/>
      <c r="N4" s="19">
        <v>26</v>
      </c>
      <c r="O4" s="19">
        <v>15</v>
      </c>
      <c r="P4" s="19">
        <v>24</v>
      </c>
      <c r="Q4" s="19">
        <v>30</v>
      </c>
      <c r="R4" s="20"/>
      <c r="S4" s="21">
        <f>SUM(N4:R4)</f>
        <v>95</v>
      </c>
      <c r="T4" s="22">
        <v>386</v>
      </c>
    </row>
    <row r="5" spans="1:28" x14ac:dyDescent="0.3">
      <c r="B5" s="1"/>
      <c r="C5" s="6" t="s">
        <v>72</v>
      </c>
      <c r="D5" s="7" t="s">
        <v>6</v>
      </c>
      <c r="E5" s="1"/>
      <c r="F5" s="1"/>
      <c r="G5" s="1"/>
      <c r="J5" s="15" t="s">
        <v>75</v>
      </c>
      <c r="K5" s="16" t="s">
        <v>68</v>
      </c>
      <c r="L5" s="17"/>
      <c r="M5" s="18"/>
      <c r="N5" s="19">
        <v>23</v>
      </c>
      <c r="O5" s="19">
        <v>33</v>
      </c>
      <c r="P5" s="19">
        <v>24</v>
      </c>
      <c r="Q5" s="19">
        <v>28</v>
      </c>
      <c r="R5" s="20"/>
      <c r="S5" s="21">
        <f>SUM(N5:R5)</f>
        <v>108</v>
      </c>
      <c r="T5" s="22">
        <v>386</v>
      </c>
      <c r="U5" s="1"/>
      <c r="V5" s="1"/>
      <c r="W5" s="1"/>
    </row>
    <row r="6" spans="1:28" x14ac:dyDescent="0.3">
      <c r="C6" s="23">
        <v>2375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130</v>
      </c>
      <c r="D7" s="7" t="s">
        <v>8</v>
      </c>
      <c r="G7" s="1"/>
      <c r="S7" s="1"/>
      <c r="T7" s="25" t="s">
        <v>9</v>
      </c>
      <c r="U7" s="1"/>
      <c r="V7" s="26">
        <v>386</v>
      </c>
      <c r="W7" s="1"/>
    </row>
    <row r="8" spans="1:28" x14ac:dyDescent="0.3">
      <c r="B8" s="1"/>
      <c r="C8" s="24" t="s">
        <v>73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9.5138888888888884E-2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8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67</v>
      </c>
      <c r="B13" s="1" t="s">
        <v>46</v>
      </c>
      <c r="C13" s="27" t="s">
        <v>56</v>
      </c>
      <c r="D13" s="38">
        <v>20</v>
      </c>
      <c r="E13" s="27" t="s">
        <v>430</v>
      </c>
      <c r="F13" s="27"/>
      <c r="G13" s="27"/>
      <c r="H13" s="27"/>
      <c r="I13" s="27"/>
      <c r="J13" s="27"/>
      <c r="K13" s="27"/>
      <c r="L13" s="27"/>
      <c r="M13" s="27"/>
      <c r="N13" s="27"/>
      <c r="O13" s="39"/>
      <c r="P13" s="39"/>
      <c r="Q13" s="39"/>
      <c r="R13" s="39"/>
      <c r="S13" s="39"/>
      <c r="T13" s="27"/>
      <c r="U13" s="40" t="str">
        <f t="shared" ref="U13:U24" si="0">IFERROR(((T13+Q13+N13-R13)+(O13*2))/E13,"")</f>
        <v/>
      </c>
      <c r="V13" s="22">
        <v>386</v>
      </c>
      <c r="W13" s="22" t="s">
        <v>76</v>
      </c>
      <c r="X13" s="22" t="s">
        <v>77</v>
      </c>
      <c r="Y13" s="58">
        <v>2375</v>
      </c>
      <c r="Z13" s="41"/>
      <c r="AA13" s="1" t="s">
        <v>78</v>
      </c>
      <c r="AB13" s="28" t="s">
        <v>79</v>
      </c>
    </row>
    <row r="14" spans="1:28" x14ac:dyDescent="0.3">
      <c r="A14" s="1" t="s">
        <v>67</v>
      </c>
      <c r="B14" s="1" t="s">
        <v>46</v>
      </c>
      <c r="C14" s="27" t="s">
        <v>47</v>
      </c>
      <c r="D14" s="38">
        <v>7</v>
      </c>
      <c r="E14" s="27">
        <v>21</v>
      </c>
      <c r="F14" s="27">
        <v>4</v>
      </c>
      <c r="G14" s="27">
        <v>5</v>
      </c>
      <c r="H14" s="27"/>
      <c r="I14" s="27"/>
      <c r="J14" s="27">
        <v>0</v>
      </c>
      <c r="K14" s="27">
        <v>0</v>
      </c>
      <c r="L14" s="27">
        <v>0</v>
      </c>
      <c r="M14" s="27">
        <v>1</v>
      </c>
      <c r="N14" s="27">
        <f t="shared" ref="N14" si="1">SUM(L14:M14)</f>
        <v>1</v>
      </c>
      <c r="O14" s="39">
        <v>0</v>
      </c>
      <c r="P14" s="39">
        <v>1</v>
      </c>
      <c r="Q14" s="39">
        <v>1</v>
      </c>
      <c r="R14" s="39">
        <v>2</v>
      </c>
      <c r="S14" s="39">
        <v>0</v>
      </c>
      <c r="T14" s="27">
        <f t="shared" ref="T14" si="2">+(F14*2)+J14</f>
        <v>8</v>
      </c>
      <c r="U14" s="40">
        <f t="shared" ref="U14" si="3">IFERROR(((T14+Q14+N14-R14)+(O14*2))/E14,"")</f>
        <v>0.38095238095238093</v>
      </c>
      <c r="V14" s="22">
        <v>386</v>
      </c>
      <c r="W14" s="22" t="s">
        <v>76</v>
      </c>
      <c r="X14" s="22" t="s">
        <v>77</v>
      </c>
      <c r="Y14" s="58">
        <v>2375</v>
      </c>
      <c r="Z14" s="41"/>
      <c r="AA14" s="1" t="s">
        <v>78</v>
      </c>
      <c r="AB14" s="28" t="s">
        <v>79</v>
      </c>
    </row>
    <row r="15" spans="1:28" x14ac:dyDescent="0.3">
      <c r="A15" s="1" t="s">
        <v>67</v>
      </c>
      <c r="B15" s="1" t="s">
        <v>46</v>
      </c>
      <c r="C15" s="27" t="s">
        <v>142</v>
      </c>
      <c r="D15" s="38">
        <v>6</v>
      </c>
      <c r="E15" s="27" t="s">
        <v>430</v>
      </c>
      <c r="F15" s="27"/>
      <c r="G15" s="27"/>
      <c r="H15" s="27"/>
      <c r="I15" s="27"/>
      <c r="J15" s="27"/>
      <c r="K15" s="27"/>
      <c r="L15" s="27"/>
      <c r="M15" s="27"/>
      <c r="N15" s="27"/>
      <c r="O15" s="39"/>
      <c r="P15" s="39"/>
      <c r="Q15" s="39"/>
      <c r="R15" s="39"/>
      <c r="S15" s="39"/>
      <c r="T15" s="27"/>
      <c r="U15" s="40"/>
      <c r="V15" s="22">
        <v>386</v>
      </c>
      <c r="W15" s="22" t="s">
        <v>76</v>
      </c>
      <c r="X15" s="22" t="s">
        <v>77</v>
      </c>
      <c r="Y15" s="58">
        <v>2375</v>
      </c>
      <c r="Z15" s="41"/>
      <c r="AA15" s="1" t="s">
        <v>78</v>
      </c>
      <c r="AB15" s="28" t="s">
        <v>79</v>
      </c>
    </row>
    <row r="16" spans="1:28" x14ac:dyDescent="0.3">
      <c r="A16" s="1" t="s">
        <v>67</v>
      </c>
      <c r="B16" s="1" t="s">
        <v>46</v>
      </c>
      <c r="C16" s="27" t="s">
        <v>80</v>
      </c>
      <c r="D16" s="38">
        <v>22</v>
      </c>
      <c r="E16" s="27">
        <v>18</v>
      </c>
      <c r="F16" s="27">
        <v>2</v>
      </c>
      <c r="G16" s="27">
        <v>5</v>
      </c>
      <c r="H16" s="27"/>
      <c r="I16" s="27"/>
      <c r="J16" s="27">
        <v>4</v>
      </c>
      <c r="K16" s="27">
        <v>5</v>
      </c>
      <c r="L16" s="27">
        <v>3</v>
      </c>
      <c r="M16" s="27">
        <v>2</v>
      </c>
      <c r="N16" s="27">
        <f t="shared" ref="N16:N24" si="4">SUM(L16:M16)</f>
        <v>5</v>
      </c>
      <c r="O16" s="39">
        <v>0</v>
      </c>
      <c r="P16" s="39">
        <v>3</v>
      </c>
      <c r="Q16" s="39">
        <v>1</v>
      </c>
      <c r="R16" s="39">
        <v>0</v>
      </c>
      <c r="S16" s="39">
        <v>0</v>
      </c>
      <c r="T16" s="27">
        <f t="shared" ref="T16:T24" si="5">+(F16*2)+J16</f>
        <v>8</v>
      </c>
      <c r="U16" s="40">
        <f t="shared" si="0"/>
        <v>0.77777777777777779</v>
      </c>
      <c r="V16" s="22">
        <v>386</v>
      </c>
      <c r="W16" s="22" t="s">
        <v>76</v>
      </c>
      <c r="X16" s="22" t="s">
        <v>77</v>
      </c>
      <c r="Y16" s="58">
        <v>2375</v>
      </c>
      <c r="Z16" s="41"/>
      <c r="AA16" s="1" t="s">
        <v>78</v>
      </c>
      <c r="AB16" s="28" t="s">
        <v>79</v>
      </c>
    </row>
    <row r="17" spans="1:28" x14ac:dyDescent="0.3">
      <c r="A17" s="1" t="s">
        <v>67</v>
      </c>
      <c r="B17" s="1" t="s">
        <v>46</v>
      </c>
      <c r="C17" s="27" t="s">
        <v>48</v>
      </c>
      <c r="D17" s="38">
        <v>50</v>
      </c>
      <c r="E17" s="27">
        <v>33</v>
      </c>
      <c r="F17" s="27">
        <v>4</v>
      </c>
      <c r="G17" s="27">
        <v>12</v>
      </c>
      <c r="H17" s="27"/>
      <c r="I17" s="27"/>
      <c r="J17" s="27">
        <v>3</v>
      </c>
      <c r="K17" s="27">
        <v>4</v>
      </c>
      <c r="L17" s="27">
        <v>3</v>
      </c>
      <c r="M17" s="27">
        <v>6</v>
      </c>
      <c r="N17" s="27">
        <f t="shared" si="4"/>
        <v>9</v>
      </c>
      <c r="O17" s="39">
        <v>0</v>
      </c>
      <c r="P17" s="39">
        <v>3</v>
      </c>
      <c r="Q17" s="39">
        <v>0</v>
      </c>
      <c r="R17" s="39">
        <v>1</v>
      </c>
      <c r="S17" s="39">
        <v>2</v>
      </c>
      <c r="T17" s="27">
        <f t="shared" si="5"/>
        <v>11</v>
      </c>
      <c r="U17" s="40">
        <f t="shared" si="0"/>
        <v>0.5757575757575758</v>
      </c>
      <c r="V17" s="22">
        <v>386</v>
      </c>
      <c r="W17" s="22" t="s">
        <v>76</v>
      </c>
      <c r="X17" s="22" t="s">
        <v>77</v>
      </c>
      <c r="Y17" s="58">
        <v>2375</v>
      </c>
      <c r="Z17" s="41"/>
      <c r="AA17" s="1" t="s">
        <v>78</v>
      </c>
      <c r="AB17" s="28" t="s">
        <v>79</v>
      </c>
    </row>
    <row r="18" spans="1:28" x14ac:dyDescent="0.3">
      <c r="A18" s="1" t="s">
        <v>67</v>
      </c>
      <c r="B18" s="1" t="s">
        <v>46</v>
      </c>
      <c r="C18" s="27" t="s">
        <v>49</v>
      </c>
      <c r="D18" s="38">
        <v>1</v>
      </c>
      <c r="E18" s="27">
        <v>37</v>
      </c>
      <c r="F18" s="27">
        <v>3</v>
      </c>
      <c r="G18" s="27">
        <v>9</v>
      </c>
      <c r="H18" s="27"/>
      <c r="I18" s="27"/>
      <c r="J18" s="27">
        <v>4</v>
      </c>
      <c r="K18" s="27">
        <v>4</v>
      </c>
      <c r="L18" s="27">
        <v>1</v>
      </c>
      <c r="M18" s="27">
        <v>3</v>
      </c>
      <c r="N18" s="27">
        <f t="shared" si="4"/>
        <v>4</v>
      </c>
      <c r="O18" s="39">
        <v>6</v>
      </c>
      <c r="P18" s="39">
        <v>5</v>
      </c>
      <c r="Q18" s="39">
        <v>4</v>
      </c>
      <c r="R18" s="39">
        <v>3</v>
      </c>
      <c r="S18" s="39">
        <v>0</v>
      </c>
      <c r="T18" s="27">
        <f t="shared" si="5"/>
        <v>10</v>
      </c>
      <c r="U18" s="40">
        <f t="shared" si="0"/>
        <v>0.72972972972972971</v>
      </c>
      <c r="V18" s="22">
        <v>386</v>
      </c>
      <c r="W18" s="22" t="s">
        <v>76</v>
      </c>
      <c r="X18" s="22" t="s">
        <v>77</v>
      </c>
      <c r="Y18" s="58">
        <v>2375</v>
      </c>
      <c r="Z18" s="41"/>
      <c r="AA18" s="1" t="s">
        <v>78</v>
      </c>
      <c r="AB18" s="28" t="s">
        <v>79</v>
      </c>
    </row>
    <row r="19" spans="1:28" x14ac:dyDescent="0.3">
      <c r="A19" s="1" t="s">
        <v>67</v>
      </c>
      <c r="B19" s="1" t="s">
        <v>46</v>
      </c>
      <c r="C19" s="27" t="s">
        <v>362</v>
      </c>
      <c r="D19" s="69"/>
      <c r="E19" s="27" t="s">
        <v>356</v>
      </c>
      <c r="F19" s="27"/>
      <c r="G19" s="27"/>
      <c r="H19" s="27"/>
      <c r="I19" s="27"/>
      <c r="J19" s="27"/>
      <c r="K19" s="27"/>
      <c r="L19" s="27"/>
      <c r="M19" s="27"/>
      <c r="N19" s="27"/>
      <c r="O19" s="39"/>
      <c r="P19" s="39"/>
      <c r="Q19" s="39"/>
      <c r="R19" s="39"/>
      <c r="S19" s="39"/>
      <c r="T19" s="27"/>
      <c r="U19" s="40"/>
      <c r="V19" s="22">
        <v>386</v>
      </c>
      <c r="W19" s="22" t="s">
        <v>76</v>
      </c>
      <c r="X19" s="22" t="s">
        <v>77</v>
      </c>
      <c r="Y19" s="58">
        <v>2375</v>
      </c>
      <c r="Z19" s="41"/>
      <c r="AA19" s="1" t="s">
        <v>78</v>
      </c>
      <c r="AB19" s="28" t="s">
        <v>79</v>
      </c>
    </row>
    <row r="20" spans="1:28" x14ac:dyDescent="0.3">
      <c r="A20" s="1" t="s">
        <v>67</v>
      </c>
      <c r="B20" s="1" t="s">
        <v>46</v>
      </c>
      <c r="C20" s="27" t="s">
        <v>53</v>
      </c>
      <c r="D20" s="38">
        <v>34</v>
      </c>
      <c r="E20" s="27">
        <v>27</v>
      </c>
      <c r="F20" s="27">
        <v>4</v>
      </c>
      <c r="G20" s="27">
        <v>5</v>
      </c>
      <c r="H20" s="27"/>
      <c r="I20" s="27"/>
      <c r="J20" s="27">
        <v>5</v>
      </c>
      <c r="K20" s="27">
        <v>8</v>
      </c>
      <c r="L20" s="27">
        <v>1</v>
      </c>
      <c r="M20" s="27">
        <v>5</v>
      </c>
      <c r="N20" s="27">
        <f t="shared" si="4"/>
        <v>6</v>
      </c>
      <c r="O20" s="39">
        <v>1</v>
      </c>
      <c r="P20" s="39">
        <v>1</v>
      </c>
      <c r="Q20" s="39">
        <v>0</v>
      </c>
      <c r="R20" s="39">
        <v>3</v>
      </c>
      <c r="S20" s="39">
        <v>0</v>
      </c>
      <c r="T20" s="27">
        <f t="shared" si="5"/>
        <v>13</v>
      </c>
      <c r="U20" s="40">
        <f t="shared" si="0"/>
        <v>0.66666666666666663</v>
      </c>
      <c r="V20" s="22">
        <v>386</v>
      </c>
      <c r="W20" s="22" t="s">
        <v>76</v>
      </c>
      <c r="X20" s="22" t="s">
        <v>77</v>
      </c>
      <c r="Y20" s="58">
        <v>2375</v>
      </c>
      <c r="Z20" s="41"/>
      <c r="AA20" s="1" t="s">
        <v>78</v>
      </c>
      <c r="AB20" s="28" t="s">
        <v>79</v>
      </c>
    </row>
    <row r="21" spans="1:28" x14ac:dyDescent="0.3">
      <c r="A21" s="1" t="s">
        <v>67</v>
      </c>
      <c r="B21" s="1" t="s">
        <v>46</v>
      </c>
      <c r="C21" s="27" t="s">
        <v>50</v>
      </c>
      <c r="D21" s="38">
        <v>12</v>
      </c>
      <c r="E21" s="27">
        <v>38</v>
      </c>
      <c r="F21" s="27">
        <v>8</v>
      </c>
      <c r="G21" s="27">
        <v>22</v>
      </c>
      <c r="H21" s="27">
        <v>0</v>
      </c>
      <c r="I21" s="27">
        <v>2</v>
      </c>
      <c r="J21" s="27">
        <v>6</v>
      </c>
      <c r="K21" s="27">
        <v>9</v>
      </c>
      <c r="L21" s="27">
        <v>1</v>
      </c>
      <c r="M21" s="27">
        <v>0</v>
      </c>
      <c r="N21" s="27">
        <f t="shared" si="4"/>
        <v>1</v>
      </c>
      <c r="O21" s="39">
        <v>4</v>
      </c>
      <c r="P21" s="39">
        <v>3</v>
      </c>
      <c r="Q21" s="39">
        <v>3</v>
      </c>
      <c r="R21" s="39">
        <v>3</v>
      </c>
      <c r="S21" s="39">
        <v>0</v>
      </c>
      <c r="T21" s="27">
        <f t="shared" si="5"/>
        <v>22</v>
      </c>
      <c r="U21" s="40">
        <f t="shared" si="0"/>
        <v>0.81578947368421051</v>
      </c>
      <c r="V21" s="22">
        <v>386</v>
      </c>
      <c r="W21" s="22" t="s">
        <v>76</v>
      </c>
      <c r="X21" s="22" t="s">
        <v>77</v>
      </c>
      <c r="Y21" s="58">
        <v>2375</v>
      </c>
      <c r="Z21" s="41"/>
      <c r="AA21" s="1" t="s">
        <v>78</v>
      </c>
      <c r="AB21" s="28" t="s">
        <v>79</v>
      </c>
    </row>
    <row r="22" spans="1:28" x14ac:dyDescent="0.3">
      <c r="A22" s="1" t="s">
        <v>67</v>
      </c>
      <c r="B22" s="1" t="s">
        <v>46</v>
      </c>
      <c r="C22" s="27" t="s">
        <v>54</v>
      </c>
      <c r="D22" s="38">
        <v>11</v>
      </c>
      <c r="E22" s="27">
        <v>12</v>
      </c>
      <c r="F22" s="27">
        <v>1</v>
      </c>
      <c r="G22" s="27">
        <v>3</v>
      </c>
      <c r="H22" s="27"/>
      <c r="I22" s="27"/>
      <c r="J22" s="27">
        <v>0</v>
      </c>
      <c r="K22" s="27">
        <v>0</v>
      </c>
      <c r="L22" s="27">
        <v>0</v>
      </c>
      <c r="M22" s="27">
        <v>0</v>
      </c>
      <c r="N22" s="27">
        <f t="shared" si="4"/>
        <v>0</v>
      </c>
      <c r="O22" s="39">
        <v>0</v>
      </c>
      <c r="P22" s="39">
        <v>1</v>
      </c>
      <c r="Q22" s="39">
        <v>1</v>
      </c>
      <c r="R22" s="39">
        <v>1</v>
      </c>
      <c r="S22" s="39">
        <v>0</v>
      </c>
      <c r="T22" s="27">
        <f t="shared" si="5"/>
        <v>2</v>
      </c>
      <c r="U22" s="40">
        <f t="shared" si="0"/>
        <v>0.16666666666666666</v>
      </c>
      <c r="V22" s="22">
        <v>386</v>
      </c>
      <c r="W22" s="22" t="s">
        <v>76</v>
      </c>
      <c r="X22" s="22" t="s">
        <v>77</v>
      </c>
      <c r="Y22" s="58">
        <v>2375</v>
      </c>
      <c r="Z22" s="41"/>
      <c r="AA22" s="1" t="s">
        <v>78</v>
      </c>
      <c r="AB22" s="28" t="s">
        <v>79</v>
      </c>
    </row>
    <row r="23" spans="1:28" x14ac:dyDescent="0.3">
      <c r="A23" s="1" t="s">
        <v>67</v>
      </c>
      <c r="B23" s="1" t="s">
        <v>46</v>
      </c>
      <c r="C23" s="27" t="s">
        <v>51</v>
      </c>
      <c r="D23" s="38">
        <v>44</v>
      </c>
      <c r="E23" s="27">
        <v>40</v>
      </c>
      <c r="F23" s="27">
        <v>10</v>
      </c>
      <c r="G23" s="27">
        <v>21</v>
      </c>
      <c r="H23" s="27"/>
      <c r="I23" s="27"/>
      <c r="J23" s="27">
        <v>1</v>
      </c>
      <c r="K23" s="27">
        <v>2</v>
      </c>
      <c r="L23" s="27">
        <v>5</v>
      </c>
      <c r="M23" s="27">
        <v>3</v>
      </c>
      <c r="N23" s="27">
        <f t="shared" si="4"/>
        <v>8</v>
      </c>
      <c r="O23" s="39">
        <v>3</v>
      </c>
      <c r="P23" s="39">
        <v>4</v>
      </c>
      <c r="Q23" s="39">
        <v>2</v>
      </c>
      <c r="R23" s="39">
        <v>2</v>
      </c>
      <c r="S23" s="39">
        <v>0</v>
      </c>
      <c r="T23" s="27">
        <f t="shared" si="5"/>
        <v>21</v>
      </c>
      <c r="U23" s="40">
        <f t="shared" si="0"/>
        <v>0.875</v>
      </c>
      <c r="V23" s="22">
        <v>386</v>
      </c>
      <c r="W23" s="22" t="s">
        <v>76</v>
      </c>
      <c r="X23" s="22" t="s">
        <v>77</v>
      </c>
      <c r="Y23" s="58">
        <v>2375</v>
      </c>
      <c r="Z23" s="41"/>
      <c r="AA23" s="1" t="s">
        <v>78</v>
      </c>
      <c r="AB23" s="28" t="s">
        <v>79</v>
      </c>
    </row>
    <row r="24" spans="1:28" x14ac:dyDescent="0.3">
      <c r="A24" s="1" t="s">
        <v>67</v>
      </c>
      <c r="B24" s="1" t="s">
        <v>46</v>
      </c>
      <c r="C24" s="27" t="s">
        <v>52</v>
      </c>
      <c r="D24" s="38">
        <v>10</v>
      </c>
      <c r="E24" s="27">
        <v>14</v>
      </c>
      <c r="F24" s="27">
        <v>0</v>
      </c>
      <c r="G24" s="27">
        <v>0</v>
      </c>
      <c r="H24" s="27"/>
      <c r="I24" s="27"/>
      <c r="J24" s="27">
        <v>0</v>
      </c>
      <c r="K24" s="27">
        <v>0</v>
      </c>
      <c r="L24" s="27">
        <v>1</v>
      </c>
      <c r="M24" s="27">
        <v>1</v>
      </c>
      <c r="N24" s="27">
        <f t="shared" si="4"/>
        <v>2</v>
      </c>
      <c r="O24" s="39">
        <v>0</v>
      </c>
      <c r="P24" s="39">
        <v>3</v>
      </c>
      <c r="Q24" s="39">
        <v>1</v>
      </c>
      <c r="R24" s="39">
        <v>1</v>
      </c>
      <c r="S24" s="39">
        <v>0</v>
      </c>
      <c r="T24" s="27">
        <f t="shared" si="5"/>
        <v>0</v>
      </c>
      <c r="U24" s="40">
        <f t="shared" si="0"/>
        <v>0.14285714285714285</v>
      </c>
      <c r="V24" s="22">
        <v>386</v>
      </c>
      <c r="W24" s="22" t="s">
        <v>76</v>
      </c>
      <c r="X24" s="22" t="s">
        <v>77</v>
      </c>
      <c r="Y24" s="58">
        <v>2375</v>
      </c>
      <c r="Z24" s="41"/>
      <c r="AA24" s="1" t="s">
        <v>78</v>
      </c>
      <c r="AB24" s="28" t="s">
        <v>79</v>
      </c>
    </row>
    <row r="25" spans="1:28" x14ac:dyDescent="0.3">
      <c r="A25" s="43" t="s">
        <v>67</v>
      </c>
      <c r="B25" s="43" t="s">
        <v>46</v>
      </c>
      <c r="C25" s="44" t="s">
        <v>40</v>
      </c>
      <c r="D25" s="43"/>
      <c r="E25" s="44">
        <f t="shared" ref="E25:T25" si="6">SUM(E13:E24)</f>
        <v>240</v>
      </c>
      <c r="F25" s="44">
        <f t="shared" si="6"/>
        <v>36</v>
      </c>
      <c r="G25" s="44">
        <f t="shared" si="6"/>
        <v>82</v>
      </c>
      <c r="H25" s="44">
        <f t="shared" si="6"/>
        <v>0</v>
      </c>
      <c r="I25" s="44">
        <f t="shared" si="6"/>
        <v>2</v>
      </c>
      <c r="J25" s="44">
        <f t="shared" si="6"/>
        <v>23</v>
      </c>
      <c r="K25" s="44">
        <f t="shared" si="6"/>
        <v>32</v>
      </c>
      <c r="L25" s="44">
        <f t="shared" si="6"/>
        <v>15</v>
      </c>
      <c r="M25" s="44">
        <f t="shared" si="6"/>
        <v>21</v>
      </c>
      <c r="N25" s="44">
        <f t="shared" si="6"/>
        <v>36</v>
      </c>
      <c r="O25" s="44">
        <f t="shared" si="6"/>
        <v>14</v>
      </c>
      <c r="P25" s="44">
        <f t="shared" si="6"/>
        <v>24</v>
      </c>
      <c r="Q25" s="44">
        <f t="shared" si="6"/>
        <v>13</v>
      </c>
      <c r="R25" s="44">
        <f t="shared" si="6"/>
        <v>16</v>
      </c>
      <c r="S25" s="44">
        <f t="shared" si="6"/>
        <v>2</v>
      </c>
      <c r="T25" s="44">
        <f t="shared" si="6"/>
        <v>95</v>
      </c>
      <c r="U25" s="45">
        <f>((T25+Q25+N25-R25)+(O25*2))/E25</f>
        <v>0.65</v>
      </c>
      <c r="V25" s="46">
        <v>386</v>
      </c>
      <c r="W25" s="46" t="s">
        <v>76</v>
      </c>
      <c r="X25" s="46" t="s">
        <v>77</v>
      </c>
      <c r="Y25" s="59">
        <v>2375</v>
      </c>
      <c r="Z25" s="77" t="s">
        <v>348</v>
      </c>
      <c r="AA25" s="43" t="s">
        <v>78</v>
      </c>
      <c r="AB25" s="68" t="s">
        <v>79</v>
      </c>
    </row>
    <row r="26" spans="1:28" x14ac:dyDescent="0.3">
      <c r="A26" s="1"/>
      <c r="B26" s="1"/>
      <c r="C26" s="1"/>
      <c r="D26" s="1"/>
      <c r="F26" s="48" t="s">
        <v>41</v>
      </c>
      <c r="G26" s="49">
        <f>F25/G25</f>
        <v>0.43902439024390244</v>
      </c>
      <c r="H26" s="27"/>
      <c r="I26" s="1"/>
      <c r="J26" s="48" t="s">
        <v>42</v>
      </c>
      <c r="K26" s="50">
        <f>J25/K25</f>
        <v>0.71875</v>
      </c>
      <c r="L26" s="1"/>
      <c r="M26" s="39" t="s">
        <v>43</v>
      </c>
      <c r="N26" s="51">
        <v>6</v>
      </c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B28" s="1"/>
      <c r="C28" s="1" t="s">
        <v>403</v>
      </c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1"/>
      <c r="AA28" s="1"/>
      <c r="AB28" s="28"/>
    </row>
    <row r="29" spans="1:28" x14ac:dyDescent="0.3">
      <c r="B29" s="1"/>
      <c r="C29" s="1"/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1"/>
      <c r="AA29" s="1"/>
      <c r="AB29" s="28"/>
    </row>
    <row r="30" spans="1:28" x14ac:dyDescent="0.3">
      <c r="B30" s="1"/>
      <c r="C30" s="1"/>
      <c r="D30" s="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31"/>
      <c r="Z30" s="41"/>
      <c r="AA30" s="1"/>
      <c r="AB30" s="28"/>
    </row>
    <row r="31" spans="1:28" x14ac:dyDescent="0.3">
      <c r="B31" s="1"/>
      <c r="C31" s="1"/>
      <c r="D31" s="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31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8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67</v>
      </c>
      <c r="C35" s="27" t="s">
        <v>82</v>
      </c>
      <c r="D35" s="38">
        <v>34</v>
      </c>
      <c r="E35" s="27">
        <v>21</v>
      </c>
      <c r="F35" s="27">
        <v>7</v>
      </c>
      <c r="G35" s="27">
        <v>15</v>
      </c>
      <c r="H35" s="27"/>
      <c r="I35" s="27"/>
      <c r="J35" s="27">
        <v>3</v>
      </c>
      <c r="K35" s="27">
        <v>3</v>
      </c>
      <c r="L35" s="27">
        <v>0</v>
      </c>
      <c r="M35" s="27">
        <v>4</v>
      </c>
      <c r="N35" s="27">
        <f>SUM(L35:M35)</f>
        <v>4</v>
      </c>
      <c r="O35" s="27">
        <v>1</v>
      </c>
      <c r="P35" s="39">
        <v>5</v>
      </c>
      <c r="Q35" s="27">
        <v>2</v>
      </c>
      <c r="R35" s="27">
        <v>2</v>
      </c>
      <c r="S35" s="27">
        <v>1</v>
      </c>
      <c r="T35" s="27">
        <f>(H35*3)+((F35-H35)*2)+J35</f>
        <v>17</v>
      </c>
      <c r="U35" s="40">
        <f>IFERROR(((T35+Q35+N35-R35)+(O35*2))/E35,"")</f>
        <v>1.0952380952380953</v>
      </c>
      <c r="V35" s="22">
        <v>386</v>
      </c>
      <c r="W35" s="22" t="s">
        <v>83</v>
      </c>
      <c r="X35" s="22" t="s">
        <v>84</v>
      </c>
      <c r="Y35" s="58">
        <v>2375</v>
      </c>
      <c r="Z35" s="41"/>
      <c r="AA35" s="1" t="s">
        <v>85</v>
      </c>
      <c r="AB35" s="28" t="s">
        <v>86</v>
      </c>
    </row>
    <row r="36" spans="1:28" x14ac:dyDescent="0.3">
      <c r="A36" s="1" t="s">
        <v>46</v>
      </c>
      <c r="B36" s="1" t="s">
        <v>67</v>
      </c>
      <c r="C36" s="27" t="s">
        <v>87</v>
      </c>
      <c r="D36" s="38">
        <v>11</v>
      </c>
      <c r="E36" s="27">
        <v>25</v>
      </c>
      <c r="F36" s="27">
        <v>1</v>
      </c>
      <c r="G36" s="27">
        <v>3</v>
      </c>
      <c r="H36" s="27"/>
      <c r="I36" s="27"/>
      <c r="J36" s="27">
        <v>0</v>
      </c>
      <c r="K36" s="27">
        <v>0</v>
      </c>
      <c r="L36" s="27">
        <v>0</v>
      </c>
      <c r="M36" s="27">
        <v>1</v>
      </c>
      <c r="N36" s="27">
        <f t="shared" ref="N36:N41" si="7">SUM(L36:M36)</f>
        <v>1</v>
      </c>
      <c r="O36" s="39">
        <v>1</v>
      </c>
      <c r="P36" s="39">
        <v>1</v>
      </c>
      <c r="Q36" s="39">
        <v>1</v>
      </c>
      <c r="R36" s="39">
        <v>2</v>
      </c>
      <c r="S36" s="39">
        <v>0</v>
      </c>
      <c r="T36" s="39">
        <f t="shared" ref="T36:T41" si="8">(H36*3)+((F36-H36)*2)+J36</f>
        <v>2</v>
      </c>
      <c r="U36" s="40">
        <f t="shared" ref="U36:U46" si="9">IFERROR(((T36+Q36+N36-R36)+(O36*2))/E36,"")</f>
        <v>0.16</v>
      </c>
      <c r="V36" s="22">
        <v>386</v>
      </c>
      <c r="W36" s="22" t="s">
        <v>83</v>
      </c>
      <c r="X36" s="22" t="s">
        <v>84</v>
      </c>
      <c r="Y36" s="58">
        <v>2375</v>
      </c>
      <c r="Z36" s="41"/>
      <c r="AA36" s="1" t="s">
        <v>85</v>
      </c>
      <c r="AB36" s="28" t="s">
        <v>86</v>
      </c>
    </row>
    <row r="37" spans="1:28" x14ac:dyDescent="0.3">
      <c r="A37" s="1" t="s">
        <v>46</v>
      </c>
      <c r="B37" s="1" t="s">
        <v>67</v>
      </c>
      <c r="C37" s="27" t="s">
        <v>88</v>
      </c>
      <c r="D37" s="38">
        <v>22</v>
      </c>
      <c r="E37" s="27">
        <v>22</v>
      </c>
      <c r="F37" s="27">
        <v>3</v>
      </c>
      <c r="G37" s="27">
        <v>4</v>
      </c>
      <c r="H37" s="27"/>
      <c r="I37" s="27"/>
      <c r="J37" s="27">
        <v>1</v>
      </c>
      <c r="K37" s="27">
        <v>4</v>
      </c>
      <c r="L37" s="27">
        <v>0</v>
      </c>
      <c r="M37" s="27">
        <v>1</v>
      </c>
      <c r="N37" s="27">
        <f t="shared" si="7"/>
        <v>1</v>
      </c>
      <c r="O37" s="39">
        <v>2</v>
      </c>
      <c r="P37" s="39">
        <v>3</v>
      </c>
      <c r="Q37" s="39">
        <v>7</v>
      </c>
      <c r="R37" s="39">
        <v>0</v>
      </c>
      <c r="S37" s="39">
        <v>0</v>
      </c>
      <c r="T37" s="39">
        <f t="shared" si="8"/>
        <v>7</v>
      </c>
      <c r="U37" s="40">
        <f t="shared" si="9"/>
        <v>0.86363636363636365</v>
      </c>
      <c r="V37" s="22">
        <v>386</v>
      </c>
      <c r="W37" s="22" t="s">
        <v>83</v>
      </c>
      <c r="X37" s="22" t="s">
        <v>84</v>
      </c>
      <c r="Y37" s="58">
        <v>2375</v>
      </c>
      <c r="Z37" s="41"/>
      <c r="AA37" s="1" t="s">
        <v>85</v>
      </c>
      <c r="AB37" s="28" t="s">
        <v>86</v>
      </c>
    </row>
    <row r="38" spans="1:28" x14ac:dyDescent="0.3">
      <c r="A38" s="1" t="s">
        <v>46</v>
      </c>
      <c r="B38" s="1" t="s">
        <v>67</v>
      </c>
      <c r="C38" s="27" t="s">
        <v>89</v>
      </c>
      <c r="D38" s="38">
        <v>20</v>
      </c>
      <c r="E38" s="27">
        <v>14</v>
      </c>
      <c r="F38" s="27">
        <v>4</v>
      </c>
      <c r="G38" s="27">
        <v>5</v>
      </c>
      <c r="H38" s="27"/>
      <c r="I38" s="27"/>
      <c r="J38" s="27">
        <v>2</v>
      </c>
      <c r="K38" s="27">
        <v>3</v>
      </c>
      <c r="L38" s="27">
        <v>1</v>
      </c>
      <c r="M38" s="27">
        <v>3</v>
      </c>
      <c r="N38" s="27">
        <f t="shared" si="7"/>
        <v>4</v>
      </c>
      <c r="O38" s="39">
        <v>0</v>
      </c>
      <c r="P38" s="39">
        <v>3</v>
      </c>
      <c r="Q38" s="39">
        <v>0</v>
      </c>
      <c r="R38" s="39">
        <v>1</v>
      </c>
      <c r="S38" s="39">
        <v>0</v>
      </c>
      <c r="T38" s="39">
        <f t="shared" si="8"/>
        <v>10</v>
      </c>
      <c r="U38" s="40">
        <f t="shared" si="9"/>
        <v>0.9285714285714286</v>
      </c>
      <c r="V38" s="22">
        <v>386</v>
      </c>
      <c r="W38" s="22" t="s">
        <v>83</v>
      </c>
      <c r="X38" s="22" t="s">
        <v>84</v>
      </c>
      <c r="Y38" s="58">
        <v>2375</v>
      </c>
      <c r="Z38" s="41"/>
      <c r="AA38" s="1" t="s">
        <v>85</v>
      </c>
      <c r="AB38" s="28" t="s">
        <v>86</v>
      </c>
    </row>
    <row r="39" spans="1:28" x14ac:dyDescent="0.3">
      <c r="A39" s="1" t="s">
        <v>46</v>
      </c>
      <c r="B39" s="1" t="s">
        <v>67</v>
      </c>
      <c r="C39" s="27" t="s">
        <v>90</v>
      </c>
      <c r="D39" s="38">
        <v>32</v>
      </c>
      <c r="E39" s="27">
        <v>6</v>
      </c>
      <c r="F39" s="27">
        <v>0</v>
      </c>
      <c r="G39" s="27">
        <v>0</v>
      </c>
      <c r="H39" s="27"/>
      <c r="I39" s="27"/>
      <c r="J39" s="27">
        <v>1</v>
      </c>
      <c r="K39" s="27">
        <v>2</v>
      </c>
      <c r="L39" s="27">
        <v>0</v>
      </c>
      <c r="M39" s="27">
        <v>0</v>
      </c>
      <c r="N39" s="27">
        <f t="shared" si="7"/>
        <v>0</v>
      </c>
      <c r="O39" s="39">
        <v>0</v>
      </c>
      <c r="P39" s="39">
        <v>1</v>
      </c>
      <c r="Q39" s="39">
        <v>0</v>
      </c>
      <c r="R39" s="39">
        <v>0</v>
      </c>
      <c r="S39" s="39">
        <v>0</v>
      </c>
      <c r="T39" s="39">
        <f t="shared" si="8"/>
        <v>1</v>
      </c>
      <c r="U39" s="40">
        <f t="shared" si="9"/>
        <v>0.16666666666666666</v>
      </c>
      <c r="V39" s="22">
        <v>386</v>
      </c>
      <c r="W39" s="22" t="s">
        <v>83</v>
      </c>
      <c r="X39" s="22" t="s">
        <v>84</v>
      </c>
      <c r="Y39" s="58">
        <v>2375</v>
      </c>
      <c r="Z39" s="41"/>
      <c r="AA39" s="1" t="s">
        <v>85</v>
      </c>
      <c r="AB39" s="28" t="s">
        <v>86</v>
      </c>
    </row>
    <row r="40" spans="1:28" x14ac:dyDescent="0.3">
      <c r="A40" s="1" t="s">
        <v>46</v>
      </c>
      <c r="B40" s="1" t="s">
        <v>67</v>
      </c>
      <c r="C40" s="27" t="s">
        <v>91</v>
      </c>
      <c r="D40" s="38">
        <v>42</v>
      </c>
      <c r="E40" s="27">
        <v>24</v>
      </c>
      <c r="F40" s="27">
        <v>5</v>
      </c>
      <c r="G40" s="27">
        <v>8</v>
      </c>
      <c r="H40" s="27"/>
      <c r="I40" s="27"/>
      <c r="J40" s="27">
        <v>1</v>
      </c>
      <c r="K40" s="27">
        <v>2</v>
      </c>
      <c r="L40" s="27">
        <v>4</v>
      </c>
      <c r="M40" s="27">
        <v>8</v>
      </c>
      <c r="N40" s="27">
        <f t="shared" si="7"/>
        <v>12</v>
      </c>
      <c r="O40" s="39">
        <v>2</v>
      </c>
      <c r="P40" s="39">
        <v>0</v>
      </c>
      <c r="Q40" s="39">
        <v>0</v>
      </c>
      <c r="R40" s="39">
        <v>2</v>
      </c>
      <c r="S40" s="39">
        <v>0</v>
      </c>
      <c r="T40" s="39">
        <f t="shared" si="8"/>
        <v>11</v>
      </c>
      <c r="U40" s="40">
        <f t="shared" si="9"/>
        <v>1.0416666666666667</v>
      </c>
      <c r="V40" s="22">
        <v>386</v>
      </c>
      <c r="W40" s="22" t="s">
        <v>83</v>
      </c>
      <c r="X40" s="22" t="s">
        <v>84</v>
      </c>
      <c r="Y40" s="58">
        <v>2375</v>
      </c>
      <c r="Z40" s="41"/>
      <c r="AA40" s="1" t="s">
        <v>85</v>
      </c>
      <c r="AB40" s="28" t="s">
        <v>86</v>
      </c>
    </row>
    <row r="41" spans="1:28" x14ac:dyDescent="0.3">
      <c r="A41" s="1" t="s">
        <v>46</v>
      </c>
      <c r="B41" s="1" t="s">
        <v>67</v>
      </c>
      <c r="C41" s="27" t="s">
        <v>92</v>
      </c>
      <c r="D41" s="38">
        <v>15</v>
      </c>
      <c r="E41" s="27">
        <v>27</v>
      </c>
      <c r="F41" s="27">
        <v>5</v>
      </c>
      <c r="G41" s="27">
        <v>11</v>
      </c>
      <c r="H41" s="27"/>
      <c r="I41" s="27"/>
      <c r="J41" s="27">
        <v>3</v>
      </c>
      <c r="K41" s="27">
        <v>4</v>
      </c>
      <c r="L41" s="27">
        <v>2</v>
      </c>
      <c r="M41" s="27">
        <v>6</v>
      </c>
      <c r="N41" s="27">
        <f t="shared" si="7"/>
        <v>8</v>
      </c>
      <c r="O41" s="39">
        <v>5</v>
      </c>
      <c r="P41" s="39">
        <v>3</v>
      </c>
      <c r="Q41" s="39">
        <v>4</v>
      </c>
      <c r="R41" s="39">
        <v>4</v>
      </c>
      <c r="S41" s="39">
        <v>0</v>
      </c>
      <c r="T41" s="39">
        <f t="shared" si="8"/>
        <v>13</v>
      </c>
      <c r="U41" s="40">
        <f t="shared" si="9"/>
        <v>1.1481481481481481</v>
      </c>
      <c r="V41" s="22">
        <v>386</v>
      </c>
      <c r="W41" s="22" t="s">
        <v>83</v>
      </c>
      <c r="X41" s="22" t="s">
        <v>84</v>
      </c>
      <c r="Y41" s="58">
        <v>2375</v>
      </c>
      <c r="Z41" s="41"/>
      <c r="AA41" s="1" t="s">
        <v>85</v>
      </c>
      <c r="AB41" s="28" t="s">
        <v>86</v>
      </c>
    </row>
    <row r="42" spans="1:28" x14ac:dyDescent="0.3">
      <c r="A42" s="1" t="s">
        <v>46</v>
      </c>
      <c r="B42" s="1" t="s">
        <v>67</v>
      </c>
      <c r="C42" s="27" t="s">
        <v>93</v>
      </c>
      <c r="D42" s="38">
        <v>10</v>
      </c>
      <c r="E42" s="27">
        <v>39</v>
      </c>
      <c r="F42" s="27">
        <v>9</v>
      </c>
      <c r="G42" s="27">
        <v>21</v>
      </c>
      <c r="H42" s="27"/>
      <c r="I42" s="27"/>
      <c r="J42" s="27">
        <v>8</v>
      </c>
      <c r="K42" s="27">
        <v>10</v>
      </c>
      <c r="L42" s="27">
        <v>2</v>
      </c>
      <c r="M42" s="27">
        <v>4</v>
      </c>
      <c r="N42" s="27">
        <f>SUM(L42:M42)</f>
        <v>6</v>
      </c>
      <c r="O42" s="39">
        <v>6</v>
      </c>
      <c r="P42" s="39">
        <v>4</v>
      </c>
      <c r="Q42" s="39">
        <v>1</v>
      </c>
      <c r="R42" s="39">
        <v>3</v>
      </c>
      <c r="S42" s="39">
        <v>1</v>
      </c>
      <c r="T42" s="39">
        <f>(H42*3)+((F42-H42)*2)+J42</f>
        <v>26</v>
      </c>
      <c r="U42" s="40">
        <f t="shared" si="9"/>
        <v>1.0769230769230769</v>
      </c>
      <c r="V42" s="22">
        <v>386</v>
      </c>
      <c r="W42" s="22" t="s">
        <v>83</v>
      </c>
      <c r="X42" s="22" t="s">
        <v>84</v>
      </c>
      <c r="Y42" s="58">
        <v>2375</v>
      </c>
      <c r="Z42" s="41"/>
      <c r="AA42" s="1" t="s">
        <v>85</v>
      </c>
      <c r="AB42" s="28" t="s">
        <v>86</v>
      </c>
    </row>
    <row r="43" spans="1:28" x14ac:dyDescent="0.3">
      <c r="A43" s="1" t="s">
        <v>46</v>
      </c>
      <c r="B43" s="1" t="s">
        <v>67</v>
      </c>
      <c r="C43" s="27" t="s">
        <v>94</v>
      </c>
      <c r="D43" s="38">
        <v>33</v>
      </c>
      <c r="E43" s="27">
        <v>5</v>
      </c>
      <c r="F43" s="27">
        <v>1</v>
      </c>
      <c r="G43" s="27">
        <v>1</v>
      </c>
      <c r="H43" s="27"/>
      <c r="I43" s="27"/>
      <c r="J43" s="27">
        <v>1</v>
      </c>
      <c r="K43" s="27">
        <v>2</v>
      </c>
      <c r="L43" s="27">
        <v>1</v>
      </c>
      <c r="M43" s="27">
        <v>1</v>
      </c>
      <c r="N43" s="27">
        <f>SUM(L43:M43)</f>
        <v>2</v>
      </c>
      <c r="O43" s="39">
        <v>0</v>
      </c>
      <c r="P43" s="39">
        <v>0</v>
      </c>
      <c r="Q43" s="39">
        <v>1</v>
      </c>
      <c r="R43" s="39">
        <v>0</v>
      </c>
      <c r="S43" s="39">
        <v>1</v>
      </c>
      <c r="T43" s="39">
        <f>(H43*3)+((F43-H43)*2)+J43</f>
        <v>3</v>
      </c>
      <c r="U43" s="40">
        <f t="shared" si="9"/>
        <v>1.2</v>
      </c>
      <c r="V43" s="22">
        <v>386</v>
      </c>
      <c r="W43" s="22" t="s">
        <v>83</v>
      </c>
      <c r="X43" s="22" t="s">
        <v>84</v>
      </c>
      <c r="Y43" s="58">
        <v>2375</v>
      </c>
      <c r="Z43" s="41"/>
      <c r="AA43" s="1" t="s">
        <v>85</v>
      </c>
      <c r="AB43" s="28" t="s">
        <v>86</v>
      </c>
    </row>
    <row r="44" spans="1:28" x14ac:dyDescent="0.3">
      <c r="A44" s="1" t="s">
        <v>46</v>
      </c>
      <c r="B44" s="1" t="s">
        <v>67</v>
      </c>
      <c r="C44" s="27" t="s">
        <v>95</v>
      </c>
      <c r="D44" s="38">
        <v>24</v>
      </c>
      <c r="E44" s="27">
        <v>33</v>
      </c>
      <c r="F44" s="27">
        <v>5</v>
      </c>
      <c r="G44" s="27">
        <v>8</v>
      </c>
      <c r="H44" s="27"/>
      <c r="I44" s="27"/>
      <c r="J44" s="27">
        <v>0</v>
      </c>
      <c r="K44" s="27">
        <v>0</v>
      </c>
      <c r="L44" s="27">
        <v>0</v>
      </c>
      <c r="M44" s="27">
        <v>3</v>
      </c>
      <c r="N44" s="27">
        <f>SUM(L44:M44)</f>
        <v>3</v>
      </c>
      <c r="O44" s="39">
        <v>5</v>
      </c>
      <c r="P44" s="39">
        <v>4</v>
      </c>
      <c r="Q44" s="39">
        <v>1</v>
      </c>
      <c r="R44" s="39">
        <v>3</v>
      </c>
      <c r="S44" s="39">
        <v>0</v>
      </c>
      <c r="T44" s="39">
        <f>(H44*3)+((F44-H44)*2)+J44</f>
        <v>10</v>
      </c>
      <c r="U44" s="40">
        <f t="shared" si="9"/>
        <v>0.63636363636363635</v>
      </c>
      <c r="V44" s="22">
        <v>386</v>
      </c>
      <c r="W44" s="22" t="s">
        <v>83</v>
      </c>
      <c r="X44" s="22" t="s">
        <v>84</v>
      </c>
      <c r="Y44" s="58">
        <v>2375</v>
      </c>
      <c r="Z44" s="41"/>
      <c r="AA44" s="1" t="s">
        <v>85</v>
      </c>
      <c r="AB44" s="28" t="s">
        <v>86</v>
      </c>
    </row>
    <row r="45" spans="1:28" x14ac:dyDescent="0.3">
      <c r="A45" s="1" t="s">
        <v>46</v>
      </c>
      <c r="B45" s="1" t="s">
        <v>67</v>
      </c>
      <c r="C45" s="27" t="s">
        <v>96</v>
      </c>
      <c r="D45" s="38">
        <v>35</v>
      </c>
      <c r="E45" s="27">
        <v>20</v>
      </c>
      <c r="F45" s="27">
        <v>2</v>
      </c>
      <c r="G45" s="27">
        <v>3</v>
      </c>
      <c r="H45" s="27"/>
      <c r="I45" s="27"/>
      <c r="J45" s="27">
        <v>4</v>
      </c>
      <c r="K45" s="27">
        <v>8</v>
      </c>
      <c r="L45" s="27">
        <v>2</v>
      </c>
      <c r="M45" s="27">
        <v>2</v>
      </c>
      <c r="N45" s="27">
        <f>SUM(L45:M45)</f>
        <v>4</v>
      </c>
      <c r="O45" s="39">
        <v>0</v>
      </c>
      <c r="P45" s="39">
        <v>3</v>
      </c>
      <c r="Q45" s="39">
        <v>0</v>
      </c>
      <c r="R45" s="39">
        <v>1</v>
      </c>
      <c r="S45" s="39">
        <v>0</v>
      </c>
      <c r="T45" s="39">
        <f>(H45*3)+((F45-H45)*2)+J45</f>
        <v>8</v>
      </c>
      <c r="U45" s="40">
        <f t="shared" si="9"/>
        <v>0.55000000000000004</v>
      </c>
      <c r="V45" s="22">
        <v>386</v>
      </c>
      <c r="W45" s="22" t="s">
        <v>83</v>
      </c>
      <c r="X45" s="22" t="s">
        <v>84</v>
      </c>
      <c r="Y45" s="58">
        <v>2375</v>
      </c>
      <c r="Z45" s="41"/>
      <c r="AA45" s="1" t="s">
        <v>85</v>
      </c>
      <c r="AB45" s="28" t="s">
        <v>86</v>
      </c>
    </row>
    <row r="46" spans="1:28" x14ac:dyDescent="0.3">
      <c r="A46" s="1" t="s">
        <v>46</v>
      </c>
      <c r="B46" s="1" t="s">
        <v>67</v>
      </c>
      <c r="C46" s="27" t="s">
        <v>97</v>
      </c>
      <c r="D46" s="38">
        <v>40</v>
      </c>
      <c r="E46" s="27">
        <v>4</v>
      </c>
      <c r="F46" s="27">
        <v>0</v>
      </c>
      <c r="G46" s="27">
        <v>0</v>
      </c>
      <c r="H46" s="27"/>
      <c r="I46" s="27"/>
      <c r="J46" s="27">
        <v>0</v>
      </c>
      <c r="K46" s="27">
        <v>0</v>
      </c>
      <c r="L46" s="27">
        <v>0</v>
      </c>
      <c r="M46" s="27">
        <v>0</v>
      </c>
      <c r="N46" s="27">
        <f>SUM(L46:M46)</f>
        <v>0</v>
      </c>
      <c r="O46" s="39">
        <v>0</v>
      </c>
      <c r="P46" s="39">
        <v>2</v>
      </c>
      <c r="Q46" s="39">
        <v>0</v>
      </c>
      <c r="R46" s="39">
        <v>1</v>
      </c>
      <c r="S46" s="39">
        <v>0</v>
      </c>
      <c r="T46" s="39">
        <f>(H46*3)+((F46-H46)*2)+J46</f>
        <v>0</v>
      </c>
      <c r="U46" s="92">
        <f t="shared" si="9"/>
        <v>-0.25</v>
      </c>
      <c r="V46" s="22">
        <v>386</v>
      </c>
      <c r="W46" s="22" t="s">
        <v>83</v>
      </c>
      <c r="X46" s="22" t="s">
        <v>84</v>
      </c>
      <c r="Y46" s="58">
        <v>2375</v>
      </c>
      <c r="Z46" s="41"/>
      <c r="AA46" s="1" t="s">
        <v>85</v>
      </c>
      <c r="AB46" s="28" t="s">
        <v>86</v>
      </c>
    </row>
    <row r="47" spans="1:28" x14ac:dyDescent="0.3">
      <c r="A47" s="43" t="s">
        <v>46</v>
      </c>
      <c r="B47" s="43" t="s">
        <v>67</v>
      </c>
      <c r="C47" s="44" t="s">
        <v>40</v>
      </c>
      <c r="D47" s="43"/>
      <c r="E47" s="44">
        <f t="shared" ref="E47:T47" si="10">SUM(E35:E46)</f>
        <v>240</v>
      </c>
      <c r="F47" s="44">
        <f t="shared" si="10"/>
        <v>42</v>
      </c>
      <c r="G47" s="44">
        <f t="shared" si="10"/>
        <v>79</v>
      </c>
      <c r="H47" s="44">
        <f t="shared" si="10"/>
        <v>0</v>
      </c>
      <c r="I47" s="44">
        <f t="shared" si="10"/>
        <v>0</v>
      </c>
      <c r="J47" s="44">
        <f t="shared" si="10"/>
        <v>24</v>
      </c>
      <c r="K47" s="44">
        <f t="shared" si="10"/>
        <v>38</v>
      </c>
      <c r="L47" s="44">
        <f t="shared" si="10"/>
        <v>12</v>
      </c>
      <c r="M47" s="44">
        <f t="shared" si="10"/>
        <v>33</v>
      </c>
      <c r="N47" s="44">
        <f t="shared" si="10"/>
        <v>45</v>
      </c>
      <c r="O47" s="44">
        <f t="shared" si="10"/>
        <v>22</v>
      </c>
      <c r="P47" s="44">
        <f t="shared" si="10"/>
        <v>29</v>
      </c>
      <c r="Q47" s="44">
        <f t="shared" si="10"/>
        <v>17</v>
      </c>
      <c r="R47" s="44">
        <f t="shared" si="10"/>
        <v>19</v>
      </c>
      <c r="S47" s="44">
        <f t="shared" si="10"/>
        <v>3</v>
      </c>
      <c r="T47" s="44">
        <f t="shared" si="10"/>
        <v>108</v>
      </c>
      <c r="U47" s="45">
        <f>((T47+Q47+N47-R47)+(O47*2))/E47</f>
        <v>0.8125</v>
      </c>
      <c r="V47" s="46">
        <v>386</v>
      </c>
      <c r="W47" s="46" t="s">
        <v>83</v>
      </c>
      <c r="X47" s="46" t="s">
        <v>84</v>
      </c>
      <c r="Y47" s="59">
        <v>2375</v>
      </c>
      <c r="Z47" s="47"/>
      <c r="AA47" s="43" t="s">
        <v>85</v>
      </c>
      <c r="AB47" s="68" t="s">
        <v>86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0.53164556962025311</v>
      </c>
      <c r="H48" s="27"/>
      <c r="I48" s="1"/>
      <c r="J48" s="48" t="s">
        <v>42</v>
      </c>
      <c r="K48" s="50">
        <f>J47/K47</f>
        <v>0.63157894736842102</v>
      </c>
      <c r="L48" s="1"/>
      <c r="M48" s="39" t="s">
        <v>43</v>
      </c>
      <c r="N48" s="51">
        <v>5</v>
      </c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28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28FA0-A40A-4C4B-B82C-C13900C7B1C2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358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29593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99</v>
      </c>
      <c r="D4" s="7" t="s">
        <v>5</v>
      </c>
      <c r="E4" s="8"/>
      <c r="F4" s="5"/>
      <c r="G4" s="1"/>
      <c r="J4" s="15" t="s">
        <v>238</v>
      </c>
      <c r="K4" s="16" t="s">
        <v>45</v>
      </c>
      <c r="L4" s="17"/>
      <c r="M4" s="18"/>
      <c r="N4" s="19">
        <v>24</v>
      </c>
      <c r="O4" s="19">
        <v>18</v>
      </c>
      <c r="P4" s="19">
        <v>24</v>
      </c>
      <c r="Q4" s="19">
        <v>14</v>
      </c>
      <c r="R4" s="20"/>
      <c r="S4" s="21">
        <f>SUM(N4:R4)</f>
        <v>80</v>
      </c>
      <c r="T4" s="22">
        <v>392</v>
      </c>
    </row>
    <row r="5" spans="1:28" x14ac:dyDescent="0.3">
      <c r="B5" s="1"/>
      <c r="C5" s="6" t="s">
        <v>100</v>
      </c>
      <c r="D5" s="7" t="s">
        <v>6</v>
      </c>
      <c r="E5" s="1"/>
      <c r="F5" s="1"/>
      <c r="G5" s="1"/>
      <c r="J5" s="15" t="s">
        <v>239</v>
      </c>
      <c r="K5" s="16" t="s">
        <v>58</v>
      </c>
      <c r="L5" s="17"/>
      <c r="M5" s="18"/>
      <c r="N5" s="19">
        <v>21</v>
      </c>
      <c r="O5" s="19">
        <v>15</v>
      </c>
      <c r="P5" s="19">
        <v>28</v>
      </c>
      <c r="Q5" s="19">
        <v>23</v>
      </c>
      <c r="R5" s="20"/>
      <c r="S5" s="21">
        <f>SUM(N5:R5)</f>
        <v>87</v>
      </c>
      <c r="T5" s="22">
        <v>392</v>
      </c>
      <c r="U5" s="1"/>
      <c r="V5" s="1"/>
      <c r="W5" s="1"/>
    </row>
    <row r="6" spans="1:28" x14ac:dyDescent="0.3">
      <c r="C6" s="23">
        <v>720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3"/>
      <c r="D7" s="7" t="s">
        <v>8</v>
      </c>
      <c r="G7" s="1"/>
      <c r="S7" s="1"/>
      <c r="T7" s="25" t="s">
        <v>9</v>
      </c>
      <c r="U7" s="1"/>
      <c r="V7" s="26">
        <v>392</v>
      </c>
      <c r="W7" s="1"/>
    </row>
    <row r="8" spans="1:28" x14ac:dyDescent="0.3">
      <c r="B8" s="1"/>
      <c r="C8" s="63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9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57</v>
      </c>
      <c r="B13" s="1" t="s">
        <v>46</v>
      </c>
      <c r="C13" s="27" t="s">
        <v>56</v>
      </c>
      <c r="D13" s="38">
        <v>20</v>
      </c>
      <c r="E13" s="84" t="s">
        <v>356</v>
      </c>
      <c r="F13" s="84"/>
      <c r="G13" s="84"/>
      <c r="H13" s="27"/>
      <c r="I13" s="27"/>
      <c r="J13" s="84"/>
      <c r="K13" s="84"/>
      <c r="L13" s="84"/>
      <c r="M13" s="84"/>
      <c r="N13" s="27"/>
      <c r="O13" s="84"/>
      <c r="P13" s="85"/>
      <c r="Q13" s="84"/>
      <c r="R13" s="84"/>
      <c r="S13" s="84"/>
      <c r="T13" s="27"/>
      <c r="U13" s="40" t="str">
        <f>IFERROR(((T13+Q13+N13-R13)+(O13*2))/E13,"")</f>
        <v/>
      </c>
      <c r="V13" s="22">
        <v>392</v>
      </c>
      <c r="W13" s="22" t="s">
        <v>83</v>
      </c>
      <c r="X13" s="22" t="s">
        <v>77</v>
      </c>
      <c r="Y13" s="58">
        <v>720</v>
      </c>
      <c r="Z13" s="41"/>
      <c r="AA13" s="1" t="s">
        <v>78</v>
      </c>
      <c r="AB13" s="28" t="s">
        <v>240</v>
      </c>
    </row>
    <row r="14" spans="1:28" x14ac:dyDescent="0.3">
      <c r="A14" s="1" t="s">
        <v>57</v>
      </c>
      <c r="B14" s="1" t="s">
        <v>46</v>
      </c>
      <c r="C14" s="27" t="s">
        <v>47</v>
      </c>
      <c r="D14" s="38">
        <v>7</v>
      </c>
      <c r="E14" s="84" t="s">
        <v>356</v>
      </c>
      <c r="F14" s="84"/>
      <c r="G14" s="84"/>
      <c r="H14" s="27"/>
      <c r="I14" s="27"/>
      <c r="J14" s="84"/>
      <c r="K14" s="84"/>
      <c r="L14" s="84"/>
      <c r="M14" s="84"/>
      <c r="N14" s="27"/>
      <c r="O14" s="84"/>
      <c r="P14" s="85"/>
      <c r="Q14" s="84"/>
      <c r="R14" s="84"/>
      <c r="S14" s="84"/>
      <c r="T14" s="27"/>
      <c r="U14" s="40" t="str">
        <f>IFERROR(((T14+Q14+N14-R14)+(O14*2))/E14,"")</f>
        <v/>
      </c>
      <c r="V14" s="22">
        <v>392</v>
      </c>
      <c r="W14" s="22" t="s">
        <v>83</v>
      </c>
      <c r="X14" s="22" t="s">
        <v>77</v>
      </c>
      <c r="Y14" s="58">
        <v>720</v>
      </c>
      <c r="Z14" s="41"/>
      <c r="AA14" s="1" t="s">
        <v>78</v>
      </c>
      <c r="AB14" s="28" t="s">
        <v>240</v>
      </c>
    </row>
    <row r="15" spans="1:28" x14ac:dyDescent="0.3">
      <c r="A15" s="1" t="s">
        <v>57</v>
      </c>
      <c r="B15" s="1" t="s">
        <v>46</v>
      </c>
      <c r="C15" s="27" t="s">
        <v>142</v>
      </c>
      <c r="D15" s="38">
        <v>6</v>
      </c>
      <c r="E15" s="84" t="s">
        <v>360</v>
      </c>
      <c r="F15" s="84"/>
      <c r="G15" s="84"/>
      <c r="H15" s="27"/>
      <c r="I15" s="27"/>
      <c r="J15" s="84"/>
      <c r="K15" s="84"/>
      <c r="L15" s="84"/>
      <c r="M15" s="84"/>
      <c r="N15" s="27"/>
      <c r="O15" s="85"/>
      <c r="P15" s="85"/>
      <c r="Q15" s="85"/>
      <c r="R15" s="85"/>
      <c r="S15" s="85"/>
      <c r="T15" s="27"/>
      <c r="U15" s="40" t="str">
        <f t="shared" ref="U15:U24" si="0">IFERROR(((T15+Q15+N15-R15)+(O15*2))/E15,"")</f>
        <v/>
      </c>
      <c r="V15" s="22">
        <v>392</v>
      </c>
      <c r="W15" s="22" t="s">
        <v>83</v>
      </c>
      <c r="X15" s="22" t="s">
        <v>77</v>
      </c>
      <c r="Y15" s="58">
        <v>720</v>
      </c>
      <c r="Z15" s="41"/>
      <c r="AA15" s="1" t="s">
        <v>78</v>
      </c>
      <c r="AB15" s="28" t="s">
        <v>240</v>
      </c>
    </row>
    <row r="16" spans="1:28" x14ac:dyDescent="0.3">
      <c r="A16" s="1" t="s">
        <v>57</v>
      </c>
      <c r="B16" s="1" t="s">
        <v>46</v>
      </c>
      <c r="C16" s="27" t="s">
        <v>80</v>
      </c>
      <c r="D16" s="38">
        <v>22</v>
      </c>
      <c r="E16" s="84"/>
      <c r="F16" s="84"/>
      <c r="G16" s="84"/>
      <c r="H16" s="27"/>
      <c r="I16" s="27"/>
      <c r="J16" s="84"/>
      <c r="K16" s="84"/>
      <c r="L16" s="84"/>
      <c r="M16" s="84"/>
      <c r="N16" s="27">
        <f t="shared" ref="N16:N18" si="1">SUM(L16:M16)</f>
        <v>0</v>
      </c>
      <c r="O16" s="85"/>
      <c r="P16" s="85"/>
      <c r="Q16" s="85"/>
      <c r="R16" s="85"/>
      <c r="S16" s="85"/>
      <c r="T16" s="27">
        <v>12</v>
      </c>
      <c r="U16" s="40" t="str">
        <f t="shared" si="0"/>
        <v/>
      </c>
      <c r="V16" s="22">
        <v>392</v>
      </c>
      <c r="W16" s="22" t="s">
        <v>83</v>
      </c>
      <c r="X16" s="22" t="s">
        <v>77</v>
      </c>
      <c r="Y16" s="58">
        <v>720</v>
      </c>
      <c r="Z16" s="41" t="s">
        <v>361</v>
      </c>
      <c r="AA16" s="1" t="s">
        <v>78</v>
      </c>
      <c r="AB16" s="28" t="s">
        <v>240</v>
      </c>
    </row>
    <row r="17" spans="1:28" x14ac:dyDescent="0.3">
      <c r="A17" s="1" t="s">
        <v>57</v>
      </c>
      <c r="B17" s="1" t="s">
        <v>46</v>
      </c>
      <c r="C17" s="27" t="s">
        <v>48</v>
      </c>
      <c r="D17" s="38">
        <v>50</v>
      </c>
      <c r="E17" s="84"/>
      <c r="F17" s="84"/>
      <c r="G17" s="84"/>
      <c r="H17" s="27"/>
      <c r="I17" s="27"/>
      <c r="J17" s="84"/>
      <c r="K17" s="84"/>
      <c r="L17" s="84"/>
      <c r="M17" s="27">
        <v>13</v>
      </c>
      <c r="N17" s="27">
        <f t="shared" si="1"/>
        <v>13</v>
      </c>
      <c r="O17" s="85"/>
      <c r="P17" s="85"/>
      <c r="Q17" s="85"/>
      <c r="R17" s="85"/>
      <c r="S17" s="85"/>
      <c r="T17" s="27">
        <v>6</v>
      </c>
      <c r="U17" s="40" t="str">
        <f t="shared" si="0"/>
        <v/>
      </c>
      <c r="V17" s="22">
        <v>392</v>
      </c>
      <c r="W17" s="22" t="s">
        <v>83</v>
      </c>
      <c r="X17" s="22" t="s">
        <v>77</v>
      </c>
      <c r="Y17" s="58">
        <v>720</v>
      </c>
      <c r="Z17" s="41"/>
      <c r="AA17" s="1" t="s">
        <v>78</v>
      </c>
      <c r="AB17" s="28" t="s">
        <v>240</v>
      </c>
    </row>
    <row r="18" spans="1:28" x14ac:dyDescent="0.3">
      <c r="A18" s="1" t="s">
        <v>57</v>
      </c>
      <c r="B18" s="1" t="s">
        <v>46</v>
      </c>
      <c r="C18" s="27" t="s">
        <v>49</v>
      </c>
      <c r="D18" s="38">
        <v>1</v>
      </c>
      <c r="E18" s="84"/>
      <c r="F18" s="84"/>
      <c r="G18" s="84"/>
      <c r="H18" s="27"/>
      <c r="I18" s="27"/>
      <c r="J18" s="84"/>
      <c r="K18" s="84"/>
      <c r="L18" s="84"/>
      <c r="M18" s="84"/>
      <c r="N18" s="27">
        <f t="shared" si="1"/>
        <v>0</v>
      </c>
      <c r="O18" s="85"/>
      <c r="P18" s="85"/>
      <c r="Q18" s="85"/>
      <c r="R18" s="85"/>
      <c r="S18" s="85"/>
      <c r="T18" s="27">
        <v>8</v>
      </c>
      <c r="U18" s="40" t="str">
        <f t="shared" si="0"/>
        <v/>
      </c>
      <c r="V18" s="22">
        <v>392</v>
      </c>
      <c r="W18" s="22" t="s">
        <v>83</v>
      </c>
      <c r="X18" s="22" t="s">
        <v>77</v>
      </c>
      <c r="Y18" s="58">
        <v>720</v>
      </c>
      <c r="Z18" s="41"/>
      <c r="AA18" s="1" t="s">
        <v>78</v>
      </c>
      <c r="AB18" s="28" t="s">
        <v>240</v>
      </c>
    </row>
    <row r="19" spans="1:28" x14ac:dyDescent="0.3">
      <c r="A19" s="1" t="s">
        <v>57</v>
      </c>
      <c r="B19" s="1" t="s">
        <v>46</v>
      </c>
      <c r="C19" s="27" t="s">
        <v>362</v>
      </c>
      <c r="D19" s="69"/>
      <c r="E19" s="84" t="s">
        <v>431</v>
      </c>
      <c r="F19" s="84"/>
      <c r="G19" s="84"/>
      <c r="H19" s="27"/>
      <c r="I19" s="27"/>
      <c r="J19" s="84"/>
      <c r="K19" s="84"/>
      <c r="L19" s="84"/>
      <c r="M19" s="84"/>
      <c r="N19" s="27"/>
      <c r="O19" s="85"/>
      <c r="P19" s="85"/>
      <c r="Q19" s="85"/>
      <c r="R19" s="85"/>
      <c r="S19" s="85"/>
      <c r="T19" s="27"/>
      <c r="U19" s="40" t="str">
        <f t="shared" si="0"/>
        <v/>
      </c>
      <c r="V19" s="22">
        <v>392</v>
      </c>
      <c r="W19" s="22" t="s">
        <v>83</v>
      </c>
      <c r="X19" s="22" t="s">
        <v>77</v>
      </c>
      <c r="Y19" s="58">
        <v>720</v>
      </c>
      <c r="Z19" s="41"/>
      <c r="AA19" s="1" t="s">
        <v>78</v>
      </c>
      <c r="AB19" s="28" t="s">
        <v>240</v>
      </c>
    </row>
    <row r="20" spans="1:28" x14ac:dyDescent="0.3">
      <c r="A20" s="1" t="s">
        <v>57</v>
      </c>
      <c r="B20" s="1" t="s">
        <v>46</v>
      </c>
      <c r="C20" s="27" t="s">
        <v>53</v>
      </c>
      <c r="D20" s="38">
        <v>34</v>
      </c>
      <c r="E20" s="84"/>
      <c r="F20" s="84"/>
      <c r="G20" s="84"/>
      <c r="H20" s="27"/>
      <c r="I20" s="27"/>
      <c r="J20" s="84"/>
      <c r="K20" s="84"/>
      <c r="L20" s="84"/>
      <c r="M20" s="84"/>
      <c r="N20" s="27">
        <f t="shared" ref="N20:N21" si="2">SUM(L20:M20)</f>
        <v>0</v>
      </c>
      <c r="O20" s="85"/>
      <c r="P20" s="85"/>
      <c r="Q20" s="85"/>
      <c r="R20" s="85"/>
      <c r="S20" s="85"/>
      <c r="T20" s="27">
        <v>4</v>
      </c>
      <c r="U20" s="40" t="str">
        <f t="shared" si="0"/>
        <v/>
      </c>
      <c r="V20" s="22">
        <v>392</v>
      </c>
      <c r="W20" s="22" t="s">
        <v>83</v>
      </c>
      <c r="X20" s="22" t="s">
        <v>77</v>
      </c>
      <c r="Y20" s="58">
        <v>720</v>
      </c>
      <c r="Z20" s="41" t="s">
        <v>363</v>
      </c>
      <c r="AA20" s="1" t="s">
        <v>78</v>
      </c>
      <c r="AB20" s="28" t="s">
        <v>240</v>
      </c>
    </row>
    <row r="21" spans="1:28" x14ac:dyDescent="0.3">
      <c r="A21" s="1" t="s">
        <v>57</v>
      </c>
      <c r="B21" s="1" t="s">
        <v>46</v>
      </c>
      <c r="C21" s="27" t="s">
        <v>50</v>
      </c>
      <c r="D21" s="38">
        <v>12</v>
      </c>
      <c r="E21" s="84"/>
      <c r="F21" s="84"/>
      <c r="G21" s="84"/>
      <c r="H21" s="27"/>
      <c r="I21" s="27"/>
      <c r="J21" s="84"/>
      <c r="K21" s="84"/>
      <c r="L21" s="84"/>
      <c r="M21" s="84"/>
      <c r="N21" s="27">
        <f t="shared" si="2"/>
        <v>0</v>
      </c>
      <c r="O21" s="85"/>
      <c r="P21" s="85"/>
      <c r="Q21" s="85"/>
      <c r="R21" s="85"/>
      <c r="S21" s="85"/>
      <c r="T21" s="27">
        <v>25</v>
      </c>
      <c r="U21" s="40" t="str">
        <f t="shared" si="0"/>
        <v/>
      </c>
      <c r="V21" s="22">
        <v>392</v>
      </c>
      <c r="W21" s="22" t="s">
        <v>83</v>
      </c>
      <c r="X21" s="22" t="s">
        <v>77</v>
      </c>
      <c r="Y21" s="58">
        <v>720</v>
      </c>
      <c r="Z21" s="41"/>
      <c r="AA21" s="1" t="s">
        <v>78</v>
      </c>
      <c r="AB21" s="28" t="s">
        <v>240</v>
      </c>
    </row>
    <row r="22" spans="1:28" x14ac:dyDescent="0.3">
      <c r="A22" s="1" t="s">
        <v>57</v>
      </c>
      <c r="B22" s="1" t="s">
        <v>46</v>
      </c>
      <c r="C22" s="27" t="s">
        <v>54</v>
      </c>
      <c r="D22" s="38">
        <v>11</v>
      </c>
      <c r="E22" s="84" t="s">
        <v>356</v>
      </c>
      <c r="F22" s="84"/>
      <c r="G22" s="84"/>
      <c r="H22" s="27"/>
      <c r="I22" s="27"/>
      <c r="J22" s="84"/>
      <c r="K22" s="84"/>
      <c r="L22" s="84"/>
      <c r="M22" s="84"/>
      <c r="N22" s="27"/>
      <c r="O22" s="85"/>
      <c r="P22" s="85"/>
      <c r="Q22" s="85"/>
      <c r="R22" s="85"/>
      <c r="S22" s="85"/>
      <c r="T22" s="27"/>
      <c r="U22" s="40" t="str">
        <f t="shared" si="0"/>
        <v/>
      </c>
      <c r="V22" s="22">
        <v>392</v>
      </c>
      <c r="W22" s="22" t="s">
        <v>83</v>
      </c>
      <c r="X22" s="22" t="s">
        <v>77</v>
      </c>
      <c r="Y22" s="58">
        <v>720</v>
      </c>
      <c r="Z22" s="41"/>
      <c r="AA22" s="1" t="s">
        <v>78</v>
      </c>
      <c r="AB22" s="28" t="s">
        <v>240</v>
      </c>
    </row>
    <row r="23" spans="1:28" x14ac:dyDescent="0.3">
      <c r="A23" s="1" t="s">
        <v>57</v>
      </c>
      <c r="B23" s="1" t="s">
        <v>46</v>
      </c>
      <c r="C23" s="27" t="s">
        <v>51</v>
      </c>
      <c r="D23" s="38">
        <v>44</v>
      </c>
      <c r="E23" s="84"/>
      <c r="F23" s="84"/>
      <c r="G23" s="84"/>
      <c r="H23" s="27"/>
      <c r="I23" s="27"/>
      <c r="J23" s="84"/>
      <c r="K23" s="84"/>
      <c r="L23" s="84"/>
      <c r="M23" s="84"/>
      <c r="N23" s="27">
        <f>SUM(L23:M23)</f>
        <v>0</v>
      </c>
      <c r="O23" s="85"/>
      <c r="P23" s="85"/>
      <c r="Q23" s="85"/>
      <c r="R23" s="85"/>
      <c r="S23" s="85"/>
      <c r="T23" s="27">
        <v>15</v>
      </c>
      <c r="U23" s="40" t="str">
        <f t="shared" si="0"/>
        <v/>
      </c>
      <c r="V23" s="22">
        <v>392</v>
      </c>
      <c r="W23" s="22" t="s">
        <v>83</v>
      </c>
      <c r="X23" s="22" t="s">
        <v>77</v>
      </c>
      <c r="Y23" s="58">
        <v>720</v>
      </c>
      <c r="Z23" s="41"/>
      <c r="AA23" s="1" t="s">
        <v>78</v>
      </c>
      <c r="AB23" s="28" t="s">
        <v>240</v>
      </c>
    </row>
    <row r="24" spans="1:28" x14ac:dyDescent="0.3">
      <c r="A24" s="1" t="s">
        <v>57</v>
      </c>
      <c r="B24" s="1" t="s">
        <v>46</v>
      </c>
      <c r="C24" s="27" t="s">
        <v>52</v>
      </c>
      <c r="D24" s="38">
        <v>10</v>
      </c>
      <c r="E24" s="84"/>
      <c r="F24" s="84"/>
      <c r="G24" s="84"/>
      <c r="H24" s="27"/>
      <c r="I24" s="27"/>
      <c r="J24" s="84"/>
      <c r="K24" s="84"/>
      <c r="L24" s="84"/>
      <c r="M24" s="84"/>
      <c r="N24" s="27">
        <f>SUM(L24:M24)</f>
        <v>0</v>
      </c>
      <c r="O24" s="85"/>
      <c r="P24" s="85"/>
      <c r="Q24" s="85"/>
      <c r="R24" s="85"/>
      <c r="S24" s="85"/>
      <c r="T24" s="27">
        <v>10</v>
      </c>
      <c r="U24" s="40" t="str">
        <f t="shared" si="0"/>
        <v/>
      </c>
      <c r="V24" s="22">
        <v>392</v>
      </c>
      <c r="W24" s="22" t="s">
        <v>83</v>
      </c>
      <c r="X24" s="22" t="s">
        <v>77</v>
      </c>
      <c r="Y24" s="58">
        <v>720</v>
      </c>
      <c r="Z24" s="41"/>
      <c r="AA24" s="1" t="s">
        <v>78</v>
      </c>
      <c r="AB24" s="28" t="s">
        <v>240</v>
      </c>
    </row>
    <row r="25" spans="1:28" x14ac:dyDescent="0.3">
      <c r="A25" s="1" t="s">
        <v>57</v>
      </c>
      <c r="B25" s="1" t="s">
        <v>46</v>
      </c>
      <c r="C25" s="55" t="s">
        <v>39</v>
      </c>
      <c r="D25" s="1"/>
      <c r="E25" s="55">
        <v>240</v>
      </c>
      <c r="F25" s="55">
        <v>27</v>
      </c>
      <c r="G25" s="55">
        <v>93</v>
      </c>
      <c r="H25" s="55"/>
      <c r="I25" s="55"/>
      <c r="J25" s="55">
        <v>26</v>
      </c>
      <c r="K25" s="55">
        <v>36</v>
      </c>
      <c r="L25" s="55"/>
      <c r="M25" s="55"/>
      <c r="N25" s="5"/>
      <c r="O25" s="55"/>
      <c r="P25" s="55">
        <v>22</v>
      </c>
      <c r="Q25" s="55"/>
      <c r="R25" s="42"/>
      <c r="S25" s="42"/>
      <c r="T25" s="27"/>
      <c r="U25" s="40" t="str">
        <f t="shared" ref="U25" si="3">_xlfn.IFNA("",((T25+Q25+N25-R25)+(O25*2))/E25)</f>
        <v/>
      </c>
      <c r="V25" s="22">
        <v>392</v>
      </c>
      <c r="W25" s="22" t="s">
        <v>83</v>
      </c>
      <c r="X25" s="22" t="s">
        <v>77</v>
      </c>
      <c r="Y25" s="58">
        <v>720</v>
      </c>
      <c r="Z25" s="41"/>
      <c r="AA25" s="1" t="s">
        <v>78</v>
      </c>
      <c r="AB25" s="28" t="s">
        <v>240</v>
      </c>
    </row>
    <row r="26" spans="1:28" x14ac:dyDescent="0.3">
      <c r="A26" s="43" t="s">
        <v>57</v>
      </c>
      <c r="B26" s="43" t="s">
        <v>46</v>
      </c>
      <c r="C26" s="44" t="s">
        <v>40</v>
      </c>
      <c r="D26" s="43"/>
      <c r="E26" s="44">
        <f t="shared" ref="E26:T26" si="4">SUM(E13:E25)</f>
        <v>240</v>
      </c>
      <c r="F26" s="44">
        <f t="shared" si="4"/>
        <v>27</v>
      </c>
      <c r="G26" s="44">
        <f t="shared" si="4"/>
        <v>93</v>
      </c>
      <c r="H26" s="44">
        <f t="shared" si="4"/>
        <v>0</v>
      </c>
      <c r="I26" s="44">
        <f t="shared" si="4"/>
        <v>0</v>
      </c>
      <c r="J26" s="44">
        <f t="shared" si="4"/>
        <v>26</v>
      </c>
      <c r="K26" s="44">
        <f t="shared" si="4"/>
        <v>36</v>
      </c>
      <c r="L26" s="44">
        <f t="shared" si="4"/>
        <v>0</v>
      </c>
      <c r="M26" s="44">
        <f t="shared" si="4"/>
        <v>13</v>
      </c>
      <c r="N26" s="44">
        <f t="shared" si="4"/>
        <v>13</v>
      </c>
      <c r="O26" s="44">
        <f t="shared" si="4"/>
        <v>0</v>
      </c>
      <c r="P26" s="44">
        <f t="shared" si="4"/>
        <v>22</v>
      </c>
      <c r="Q26" s="44">
        <f t="shared" si="4"/>
        <v>0</v>
      </c>
      <c r="R26" s="44">
        <f t="shared" si="4"/>
        <v>0</v>
      </c>
      <c r="S26" s="44">
        <f t="shared" si="4"/>
        <v>0</v>
      </c>
      <c r="T26" s="44">
        <f t="shared" si="4"/>
        <v>80</v>
      </c>
      <c r="U26" s="45">
        <f>((T26+Q26+N26-R26)+(O26*2))/E26</f>
        <v>0.38750000000000001</v>
      </c>
      <c r="V26" s="46">
        <v>392</v>
      </c>
      <c r="W26" s="46" t="s">
        <v>83</v>
      </c>
      <c r="X26" s="46" t="s">
        <v>77</v>
      </c>
      <c r="Y26" s="59">
        <v>720</v>
      </c>
      <c r="Z26" s="47"/>
      <c r="AA26" s="43" t="s">
        <v>78</v>
      </c>
      <c r="AB26" s="68" t="s">
        <v>240</v>
      </c>
    </row>
    <row r="27" spans="1:28" x14ac:dyDescent="0.3">
      <c r="A27" s="1"/>
      <c r="B27" s="1"/>
      <c r="C27" s="1"/>
      <c r="D27" s="1"/>
      <c r="F27" s="48" t="s">
        <v>41</v>
      </c>
      <c r="G27" s="50">
        <f>F26/G26</f>
        <v>0.29032258064516131</v>
      </c>
      <c r="H27" s="27"/>
      <c r="I27" s="1"/>
      <c r="J27" s="48" t="s">
        <v>42</v>
      </c>
      <c r="K27" s="50">
        <f>J26/K26</f>
        <v>0.72222222222222221</v>
      </c>
      <c r="L27" s="1"/>
      <c r="M27" s="39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44</v>
      </c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58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8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57</v>
      </c>
      <c r="C35" s="27" t="s">
        <v>333</v>
      </c>
      <c r="D35" s="38">
        <v>34</v>
      </c>
      <c r="E35" s="84"/>
      <c r="F35" s="84"/>
      <c r="G35" s="84"/>
      <c r="H35" s="27"/>
      <c r="I35" s="27"/>
      <c r="J35" s="84"/>
      <c r="K35" s="84"/>
      <c r="L35" s="84"/>
      <c r="M35" s="84"/>
      <c r="N35" s="27">
        <f>SUM(L35:M35)</f>
        <v>0</v>
      </c>
      <c r="O35" s="84"/>
      <c r="P35" s="85"/>
      <c r="Q35" s="84"/>
      <c r="R35" s="84"/>
      <c r="S35" s="84"/>
      <c r="T35" s="27">
        <v>11</v>
      </c>
      <c r="U35" s="40" t="str">
        <f>IFERROR(((T35+Q35+N35-R35)+(O35*2))/E35,"")</f>
        <v/>
      </c>
      <c r="V35" s="22">
        <v>392</v>
      </c>
      <c r="W35" s="22" t="s">
        <v>76</v>
      </c>
      <c r="X35" s="22" t="s">
        <v>84</v>
      </c>
      <c r="Y35" s="58">
        <v>720</v>
      </c>
      <c r="Z35" s="41"/>
      <c r="AA35" s="1" t="s">
        <v>209</v>
      </c>
      <c r="AB35" s="28" t="s">
        <v>241</v>
      </c>
    </row>
    <row r="36" spans="1:28" x14ac:dyDescent="0.3">
      <c r="A36" s="1" t="s">
        <v>46</v>
      </c>
      <c r="B36" s="1" t="s">
        <v>57</v>
      </c>
      <c r="C36" s="27" t="s">
        <v>334</v>
      </c>
      <c r="D36" s="38">
        <v>10</v>
      </c>
      <c r="E36" s="84"/>
      <c r="F36" s="84"/>
      <c r="G36" s="84"/>
      <c r="H36" s="27"/>
      <c r="I36" s="27"/>
      <c r="J36" s="84"/>
      <c r="K36" s="84"/>
      <c r="L36" s="84"/>
      <c r="M36" s="84"/>
      <c r="N36" s="27">
        <f t="shared" ref="N36:N41" si="5">SUM(L36:M36)</f>
        <v>0</v>
      </c>
      <c r="O36" s="85"/>
      <c r="P36" s="85"/>
      <c r="Q36" s="85"/>
      <c r="R36" s="85"/>
      <c r="S36" s="85"/>
      <c r="T36" s="39">
        <v>16</v>
      </c>
      <c r="U36" s="40" t="str">
        <f t="shared" ref="U36:U46" si="6">IFERROR(((T36+Q36+N36-R36)+(O36*2))/E36,"")</f>
        <v/>
      </c>
      <c r="V36" s="22">
        <v>392</v>
      </c>
      <c r="W36" s="22" t="s">
        <v>76</v>
      </c>
      <c r="X36" s="22" t="s">
        <v>84</v>
      </c>
      <c r="Y36" s="58">
        <v>720</v>
      </c>
      <c r="Z36" s="41"/>
      <c r="AA36" s="1" t="s">
        <v>209</v>
      </c>
      <c r="AB36" s="28" t="s">
        <v>241</v>
      </c>
    </row>
    <row r="37" spans="1:28" x14ac:dyDescent="0.3">
      <c r="A37" s="1" t="s">
        <v>46</v>
      </c>
      <c r="B37" s="1" t="s">
        <v>57</v>
      </c>
      <c r="C37" s="27" t="s">
        <v>335</v>
      </c>
      <c r="D37" s="38">
        <v>32</v>
      </c>
      <c r="E37" s="84" t="s">
        <v>356</v>
      </c>
      <c r="F37" s="84"/>
      <c r="G37" s="84"/>
      <c r="H37" s="27"/>
      <c r="I37" s="27"/>
      <c r="J37" s="84"/>
      <c r="K37" s="84"/>
      <c r="L37" s="84"/>
      <c r="M37" s="84"/>
      <c r="N37" s="27"/>
      <c r="O37" s="85"/>
      <c r="P37" s="85"/>
      <c r="Q37" s="85"/>
      <c r="R37" s="85"/>
      <c r="S37" s="85"/>
      <c r="T37" s="39"/>
      <c r="U37" s="40" t="str">
        <f t="shared" si="6"/>
        <v/>
      </c>
      <c r="V37" s="22">
        <v>392</v>
      </c>
      <c r="W37" s="22" t="s">
        <v>76</v>
      </c>
      <c r="X37" s="22" t="s">
        <v>84</v>
      </c>
      <c r="Y37" s="58">
        <v>720</v>
      </c>
      <c r="Z37" s="41"/>
      <c r="AA37" s="1" t="s">
        <v>209</v>
      </c>
      <c r="AB37" s="28" t="s">
        <v>241</v>
      </c>
    </row>
    <row r="38" spans="1:28" x14ac:dyDescent="0.3">
      <c r="A38" s="1" t="s">
        <v>46</v>
      </c>
      <c r="B38" s="1" t="s">
        <v>57</v>
      </c>
      <c r="C38" s="27" t="s">
        <v>336</v>
      </c>
      <c r="D38" s="38">
        <v>14</v>
      </c>
      <c r="E38" s="84"/>
      <c r="F38" s="84"/>
      <c r="G38" s="84"/>
      <c r="H38" s="27"/>
      <c r="I38" s="27"/>
      <c r="J38" s="84"/>
      <c r="K38" s="84"/>
      <c r="L38" s="84"/>
      <c r="M38" s="84"/>
      <c r="N38" s="27">
        <f t="shared" si="5"/>
        <v>0</v>
      </c>
      <c r="O38" s="85"/>
      <c r="P38" s="85"/>
      <c r="Q38" s="85"/>
      <c r="R38" s="85"/>
      <c r="S38" s="85"/>
      <c r="T38" s="39">
        <v>13</v>
      </c>
      <c r="U38" s="40" t="str">
        <f t="shared" si="6"/>
        <v/>
      </c>
      <c r="V38" s="22">
        <v>392</v>
      </c>
      <c r="W38" s="22" t="s">
        <v>76</v>
      </c>
      <c r="X38" s="22" t="s">
        <v>84</v>
      </c>
      <c r="Y38" s="58">
        <v>720</v>
      </c>
      <c r="Z38" s="41"/>
      <c r="AA38" s="1" t="s">
        <v>209</v>
      </c>
      <c r="AB38" s="28" t="s">
        <v>241</v>
      </c>
    </row>
    <row r="39" spans="1:28" x14ac:dyDescent="0.3">
      <c r="A39" s="1" t="s">
        <v>46</v>
      </c>
      <c r="B39" s="1" t="s">
        <v>57</v>
      </c>
      <c r="C39" s="27" t="s">
        <v>337</v>
      </c>
      <c r="D39" s="38">
        <v>30</v>
      </c>
      <c r="E39" s="84" t="s">
        <v>356</v>
      </c>
      <c r="F39" s="84"/>
      <c r="G39" s="84"/>
      <c r="H39" s="27"/>
      <c r="I39" s="27"/>
      <c r="J39" s="84"/>
      <c r="K39" s="84"/>
      <c r="L39" s="84"/>
      <c r="M39" s="84"/>
      <c r="N39" s="27"/>
      <c r="O39" s="85"/>
      <c r="P39" s="85"/>
      <c r="Q39" s="85"/>
      <c r="R39" s="85"/>
      <c r="S39" s="85"/>
      <c r="T39" s="39"/>
      <c r="U39" s="40" t="str">
        <f t="shared" si="6"/>
        <v/>
      </c>
      <c r="V39" s="22">
        <v>392</v>
      </c>
      <c r="W39" s="22" t="s">
        <v>76</v>
      </c>
      <c r="X39" s="22" t="s">
        <v>84</v>
      </c>
      <c r="Y39" s="58">
        <v>720</v>
      </c>
      <c r="Z39" s="41"/>
      <c r="AA39" s="1" t="s">
        <v>209</v>
      </c>
      <c r="AB39" s="28" t="s">
        <v>241</v>
      </c>
    </row>
    <row r="40" spans="1:28" x14ac:dyDescent="0.3">
      <c r="A40" s="1" t="s">
        <v>46</v>
      </c>
      <c r="B40" s="1" t="s">
        <v>57</v>
      </c>
      <c r="C40" s="27" t="s">
        <v>338</v>
      </c>
      <c r="D40" s="38">
        <v>44</v>
      </c>
      <c r="E40" s="84"/>
      <c r="F40" s="84"/>
      <c r="G40" s="84"/>
      <c r="H40" s="27"/>
      <c r="I40" s="27"/>
      <c r="J40" s="84"/>
      <c r="K40" s="84"/>
      <c r="L40" s="84"/>
      <c r="M40" s="84"/>
      <c r="N40" s="27">
        <f t="shared" si="5"/>
        <v>0</v>
      </c>
      <c r="O40" s="85"/>
      <c r="P40" s="85"/>
      <c r="Q40" s="85"/>
      <c r="R40" s="85"/>
      <c r="S40" s="85"/>
      <c r="T40" s="39">
        <v>4</v>
      </c>
      <c r="U40" s="40" t="str">
        <f t="shared" si="6"/>
        <v/>
      </c>
      <c r="V40" s="22">
        <v>392</v>
      </c>
      <c r="W40" s="22" t="s">
        <v>76</v>
      </c>
      <c r="X40" s="22" t="s">
        <v>84</v>
      </c>
      <c r="Y40" s="58">
        <v>720</v>
      </c>
      <c r="Z40" s="41"/>
      <c r="AA40" s="1" t="s">
        <v>209</v>
      </c>
      <c r="AB40" s="28" t="s">
        <v>241</v>
      </c>
    </row>
    <row r="41" spans="1:28" x14ac:dyDescent="0.3">
      <c r="A41" s="1" t="s">
        <v>46</v>
      </c>
      <c r="B41" s="1" t="s">
        <v>57</v>
      </c>
      <c r="C41" s="27" t="s">
        <v>339</v>
      </c>
      <c r="D41" s="38">
        <v>50</v>
      </c>
      <c r="E41" s="84"/>
      <c r="F41" s="84"/>
      <c r="G41" s="84"/>
      <c r="H41" s="27"/>
      <c r="I41" s="27"/>
      <c r="J41" s="84"/>
      <c r="K41" s="84"/>
      <c r="L41" s="84"/>
      <c r="M41" s="84"/>
      <c r="N41" s="27">
        <f t="shared" si="5"/>
        <v>0</v>
      </c>
      <c r="O41" s="85"/>
      <c r="P41" s="85"/>
      <c r="Q41" s="85"/>
      <c r="R41" s="85"/>
      <c r="S41" s="85"/>
      <c r="T41" s="39">
        <v>2</v>
      </c>
      <c r="U41" s="40" t="str">
        <f t="shared" si="6"/>
        <v/>
      </c>
      <c r="V41" s="22">
        <v>392</v>
      </c>
      <c r="W41" s="22" t="s">
        <v>76</v>
      </c>
      <c r="X41" s="22" t="s">
        <v>84</v>
      </c>
      <c r="Y41" s="58">
        <v>720</v>
      </c>
      <c r="Z41" s="41"/>
      <c r="AA41" s="1" t="s">
        <v>209</v>
      </c>
      <c r="AB41" s="28" t="s">
        <v>241</v>
      </c>
    </row>
    <row r="42" spans="1:28" x14ac:dyDescent="0.3">
      <c r="A42" s="1" t="s">
        <v>46</v>
      </c>
      <c r="B42" s="1" t="s">
        <v>57</v>
      </c>
      <c r="C42" s="27" t="s">
        <v>340</v>
      </c>
      <c r="D42" s="38">
        <v>20</v>
      </c>
      <c r="E42" s="84" t="s">
        <v>356</v>
      </c>
      <c r="F42" s="84"/>
      <c r="G42" s="84"/>
      <c r="H42" s="27"/>
      <c r="I42" s="27"/>
      <c r="J42" s="84"/>
      <c r="K42" s="84"/>
      <c r="L42" s="84"/>
      <c r="M42" s="84"/>
      <c r="N42" s="27"/>
      <c r="O42" s="85"/>
      <c r="P42" s="85"/>
      <c r="Q42" s="85"/>
      <c r="R42" s="85"/>
      <c r="S42" s="85"/>
      <c r="T42" s="39"/>
      <c r="U42" s="40" t="str">
        <f t="shared" si="6"/>
        <v/>
      </c>
      <c r="V42" s="22">
        <v>392</v>
      </c>
      <c r="W42" s="22" t="s">
        <v>76</v>
      </c>
      <c r="X42" s="22" t="s">
        <v>84</v>
      </c>
      <c r="Y42" s="58">
        <v>720</v>
      </c>
      <c r="Z42" s="41"/>
      <c r="AA42" s="1" t="s">
        <v>209</v>
      </c>
      <c r="AB42" s="28" t="s">
        <v>241</v>
      </c>
    </row>
    <row r="43" spans="1:28" x14ac:dyDescent="0.3">
      <c r="A43" s="1" t="s">
        <v>46</v>
      </c>
      <c r="B43" s="1" t="s">
        <v>57</v>
      </c>
      <c r="C43" s="27" t="s">
        <v>341</v>
      </c>
      <c r="D43" s="38">
        <v>24</v>
      </c>
      <c r="E43" s="84"/>
      <c r="F43" s="84"/>
      <c r="G43" s="84"/>
      <c r="H43" s="27"/>
      <c r="I43" s="27"/>
      <c r="J43" s="84"/>
      <c r="K43" s="84"/>
      <c r="L43" s="84"/>
      <c r="M43" s="84"/>
      <c r="N43" s="27">
        <f>SUM(L43:M43)</f>
        <v>0</v>
      </c>
      <c r="O43" s="85"/>
      <c r="P43" s="85"/>
      <c r="Q43" s="85"/>
      <c r="R43" s="85"/>
      <c r="S43" s="85"/>
      <c r="T43" s="39">
        <v>6</v>
      </c>
      <c r="U43" s="40" t="str">
        <f t="shared" si="6"/>
        <v/>
      </c>
      <c r="V43" s="22">
        <v>392</v>
      </c>
      <c r="W43" s="22" t="s">
        <v>76</v>
      </c>
      <c r="X43" s="22" t="s">
        <v>84</v>
      </c>
      <c r="Y43" s="58">
        <v>720</v>
      </c>
      <c r="Z43" s="41"/>
      <c r="AA43" s="1" t="s">
        <v>209</v>
      </c>
      <c r="AB43" s="28" t="s">
        <v>241</v>
      </c>
    </row>
    <row r="44" spans="1:28" x14ac:dyDescent="0.3">
      <c r="A44" s="1" t="s">
        <v>46</v>
      </c>
      <c r="B44" s="1" t="s">
        <v>57</v>
      </c>
      <c r="C44" s="27" t="s">
        <v>342</v>
      </c>
      <c r="D44" s="38">
        <v>40</v>
      </c>
      <c r="E44" s="84"/>
      <c r="F44" s="84"/>
      <c r="G44" s="84"/>
      <c r="H44" s="27"/>
      <c r="I44" s="27"/>
      <c r="J44" s="84"/>
      <c r="K44" s="84"/>
      <c r="L44" s="84"/>
      <c r="M44" s="27">
        <v>16</v>
      </c>
      <c r="N44" s="27">
        <f>SUM(L44:M44)</f>
        <v>16</v>
      </c>
      <c r="O44" s="85"/>
      <c r="P44" s="85"/>
      <c r="Q44" s="85"/>
      <c r="R44" s="85"/>
      <c r="S44" s="85"/>
      <c r="T44" s="39">
        <v>24</v>
      </c>
      <c r="U44" s="40" t="str">
        <f t="shared" si="6"/>
        <v/>
      </c>
      <c r="V44" s="22">
        <v>392</v>
      </c>
      <c r="W44" s="22" t="s">
        <v>76</v>
      </c>
      <c r="X44" s="22" t="s">
        <v>84</v>
      </c>
      <c r="Y44" s="58">
        <v>720</v>
      </c>
      <c r="Z44" s="41"/>
      <c r="AA44" s="1" t="s">
        <v>209</v>
      </c>
      <c r="AB44" s="28" t="s">
        <v>241</v>
      </c>
    </row>
    <row r="45" spans="1:28" x14ac:dyDescent="0.3">
      <c r="A45" s="1" t="s">
        <v>46</v>
      </c>
      <c r="B45" s="1" t="s">
        <v>57</v>
      </c>
      <c r="C45" s="27" t="s">
        <v>343</v>
      </c>
      <c r="D45" s="38">
        <v>22</v>
      </c>
      <c r="E45" s="84"/>
      <c r="F45" s="84"/>
      <c r="G45" s="84"/>
      <c r="H45" s="27"/>
      <c r="I45" s="27"/>
      <c r="J45" s="84"/>
      <c r="K45" s="84"/>
      <c r="L45" s="84"/>
      <c r="M45" s="84"/>
      <c r="N45" s="27">
        <f>SUM(L45:M45)</f>
        <v>0</v>
      </c>
      <c r="O45" s="85"/>
      <c r="P45" s="85"/>
      <c r="Q45" s="85"/>
      <c r="R45" s="85"/>
      <c r="S45" s="85"/>
      <c r="T45" s="39">
        <v>6</v>
      </c>
      <c r="U45" s="40" t="str">
        <f t="shared" si="6"/>
        <v/>
      </c>
      <c r="V45" s="22">
        <v>392</v>
      </c>
      <c r="W45" s="22" t="s">
        <v>76</v>
      </c>
      <c r="X45" s="22" t="s">
        <v>84</v>
      </c>
      <c r="Y45" s="58">
        <v>720</v>
      </c>
      <c r="Z45" s="41"/>
      <c r="AA45" s="1" t="s">
        <v>209</v>
      </c>
      <c r="AB45" s="28" t="s">
        <v>241</v>
      </c>
    </row>
    <row r="46" spans="1:28" x14ac:dyDescent="0.3">
      <c r="A46" s="1" t="s">
        <v>46</v>
      </c>
      <c r="B46" s="1" t="s">
        <v>57</v>
      </c>
      <c r="C46" s="27" t="s">
        <v>344</v>
      </c>
      <c r="D46" s="38">
        <v>42</v>
      </c>
      <c r="E46" s="84"/>
      <c r="F46" s="84"/>
      <c r="G46" s="84"/>
      <c r="H46" s="27"/>
      <c r="I46" s="27"/>
      <c r="J46" s="84"/>
      <c r="K46" s="84"/>
      <c r="L46" s="84"/>
      <c r="M46" s="84"/>
      <c r="N46" s="27">
        <f>SUM(L46:M46)</f>
        <v>0</v>
      </c>
      <c r="O46" s="85"/>
      <c r="P46" s="85"/>
      <c r="Q46" s="85"/>
      <c r="R46" s="85"/>
      <c r="S46" s="85"/>
      <c r="T46" s="39">
        <v>5</v>
      </c>
      <c r="U46" s="40" t="str">
        <f t="shared" si="6"/>
        <v/>
      </c>
      <c r="V46" s="22">
        <v>392</v>
      </c>
      <c r="W46" s="22" t="s">
        <v>76</v>
      </c>
      <c r="X46" s="22" t="s">
        <v>84</v>
      </c>
      <c r="Y46" s="58">
        <v>720</v>
      </c>
      <c r="Z46" s="41"/>
      <c r="AA46" s="1" t="s">
        <v>209</v>
      </c>
      <c r="AB46" s="28" t="s">
        <v>241</v>
      </c>
    </row>
    <row r="47" spans="1:28" x14ac:dyDescent="0.3">
      <c r="A47" s="1" t="s">
        <v>46</v>
      </c>
      <c r="B47" s="1" t="s">
        <v>57</v>
      </c>
      <c r="C47" s="55" t="s">
        <v>39</v>
      </c>
      <c r="D47" s="1"/>
      <c r="E47" s="55">
        <v>240</v>
      </c>
      <c r="F47" s="55">
        <v>36</v>
      </c>
      <c r="G47" s="55">
        <v>80</v>
      </c>
      <c r="H47" s="55"/>
      <c r="I47" s="55"/>
      <c r="J47" s="55">
        <v>15</v>
      </c>
      <c r="K47" s="55">
        <v>23</v>
      </c>
      <c r="L47" s="55"/>
      <c r="M47" s="55"/>
      <c r="N47" s="55"/>
      <c r="O47" s="55"/>
      <c r="P47" s="55">
        <v>21</v>
      </c>
      <c r="Q47" s="42"/>
      <c r="R47" s="42"/>
      <c r="S47" s="42"/>
      <c r="T47" s="42"/>
      <c r="U47" s="40" t="str">
        <f t="shared" ref="U47" si="7">_xlfn.IFNA("",((T47+Q47+N47-R47)+(O47*2))/E47)</f>
        <v/>
      </c>
      <c r="V47" s="22">
        <v>392</v>
      </c>
      <c r="W47" s="22" t="s">
        <v>76</v>
      </c>
      <c r="X47" s="22" t="s">
        <v>84</v>
      </c>
      <c r="Y47" s="58">
        <v>720</v>
      </c>
      <c r="Z47" s="41"/>
      <c r="AA47" s="1" t="s">
        <v>209</v>
      </c>
      <c r="AB47" s="28" t="s">
        <v>241</v>
      </c>
    </row>
    <row r="48" spans="1:28" x14ac:dyDescent="0.3">
      <c r="A48" s="43" t="s">
        <v>46</v>
      </c>
      <c r="B48" s="43" t="s">
        <v>57</v>
      </c>
      <c r="C48" s="44" t="s">
        <v>40</v>
      </c>
      <c r="D48" s="43"/>
      <c r="E48" s="44">
        <f t="shared" ref="E48:T48" si="8">SUM(E35:E47)</f>
        <v>240</v>
      </c>
      <c r="F48" s="44">
        <f t="shared" si="8"/>
        <v>36</v>
      </c>
      <c r="G48" s="44">
        <f t="shared" si="8"/>
        <v>80</v>
      </c>
      <c r="H48" s="44">
        <f t="shared" si="8"/>
        <v>0</v>
      </c>
      <c r="I48" s="44">
        <f t="shared" si="8"/>
        <v>0</v>
      </c>
      <c r="J48" s="44">
        <f t="shared" si="8"/>
        <v>15</v>
      </c>
      <c r="K48" s="44">
        <f t="shared" si="8"/>
        <v>23</v>
      </c>
      <c r="L48" s="44">
        <f t="shared" si="8"/>
        <v>0</v>
      </c>
      <c r="M48" s="44">
        <f t="shared" si="8"/>
        <v>16</v>
      </c>
      <c r="N48" s="44">
        <f t="shared" si="8"/>
        <v>16</v>
      </c>
      <c r="O48" s="44">
        <f t="shared" si="8"/>
        <v>0</v>
      </c>
      <c r="P48" s="44">
        <f t="shared" si="8"/>
        <v>21</v>
      </c>
      <c r="Q48" s="44">
        <f t="shared" si="8"/>
        <v>0</v>
      </c>
      <c r="R48" s="44">
        <f t="shared" si="8"/>
        <v>0</v>
      </c>
      <c r="S48" s="44">
        <f t="shared" si="8"/>
        <v>0</v>
      </c>
      <c r="T48" s="44">
        <f t="shared" si="8"/>
        <v>87</v>
      </c>
      <c r="U48" s="45">
        <f>((T48+Q48+N48-R48)+(O48*2))/E48</f>
        <v>0.42916666666666664</v>
      </c>
      <c r="V48" s="46">
        <v>392</v>
      </c>
      <c r="W48" s="46" t="s">
        <v>76</v>
      </c>
      <c r="X48" s="46" t="s">
        <v>84</v>
      </c>
      <c r="Y48" s="59">
        <v>720</v>
      </c>
      <c r="Z48" s="47"/>
      <c r="AA48" s="43" t="s">
        <v>209</v>
      </c>
      <c r="AB48" s="68" t="s">
        <v>241</v>
      </c>
    </row>
    <row r="49" spans="1:28" x14ac:dyDescent="0.3">
      <c r="A49" s="1"/>
      <c r="B49" s="1"/>
      <c r="C49" s="1"/>
      <c r="D49" s="1"/>
      <c r="F49" s="48" t="s">
        <v>41</v>
      </c>
      <c r="G49" s="49">
        <f>F48/G48</f>
        <v>0.45</v>
      </c>
      <c r="H49" s="27"/>
      <c r="I49" s="1"/>
      <c r="J49" s="48" t="s">
        <v>42</v>
      </c>
      <c r="K49" s="50">
        <f>J48/K48</f>
        <v>0.65217391304347827</v>
      </c>
      <c r="L49" s="1"/>
      <c r="M49" s="39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27</vt:i4>
      </vt:variant>
    </vt:vector>
  </HeadingPairs>
  <TitlesOfParts>
    <vt:vector size="62" baseType="lpstr">
      <vt:lpstr>1 @Neb</vt:lpstr>
      <vt:lpstr>2 @Chic</vt:lpstr>
      <vt:lpstr>3 vs NJ</vt:lpstr>
      <vt:lpstr>4 @Neb</vt:lpstr>
      <vt:lpstr>5 @Minn</vt:lpstr>
      <vt:lpstr>6 vs Neb</vt:lpstr>
      <vt:lpstr>7 vs NO</vt:lpstr>
      <vt:lpstr>8 @Dall</vt:lpstr>
      <vt:lpstr>9 vs Neb</vt:lpstr>
      <vt:lpstr>10 vs SF</vt:lpstr>
      <vt:lpstr>11 vs Dall</vt:lpstr>
      <vt:lpstr>12 @Chic</vt:lpstr>
      <vt:lpstr>13 vs NO</vt:lpstr>
      <vt:lpstr>14 @NO</vt:lpstr>
      <vt:lpstr>15 vs Minn</vt:lpstr>
      <vt:lpstr>16 @Minn</vt:lpstr>
      <vt:lpstr>17 @NJ</vt:lpstr>
      <vt:lpstr>18 vs Chic</vt:lpstr>
      <vt:lpstr>19 vs NJ</vt:lpstr>
      <vt:lpstr>20 @SF</vt:lpstr>
      <vt:lpstr>21 vs Minn</vt:lpstr>
      <vt:lpstr>22 vs Minn</vt:lpstr>
      <vt:lpstr>23 @NO</vt:lpstr>
      <vt:lpstr>24 vs Chic</vt:lpstr>
      <vt:lpstr>25 @Dall</vt:lpstr>
      <vt:lpstr>26 vs NJ</vt:lpstr>
      <vt:lpstr>27 vs Chic</vt:lpstr>
      <vt:lpstr>28 @Neb</vt:lpstr>
      <vt:lpstr>29 vs Chic</vt:lpstr>
      <vt:lpstr>30 vs SF</vt:lpstr>
      <vt:lpstr>31 @SF</vt:lpstr>
      <vt:lpstr>32 vs Dall</vt:lpstr>
      <vt:lpstr>33 @Minn</vt:lpstr>
      <vt:lpstr>34 @Minn</vt:lpstr>
      <vt:lpstr>35 @Dall</vt:lpstr>
      <vt:lpstr>'1 @Neb'!Print_Area</vt:lpstr>
      <vt:lpstr>'10 vs SF'!Print_Area</vt:lpstr>
      <vt:lpstr>'11 vs Dall'!Print_Area</vt:lpstr>
      <vt:lpstr>'12 @Chic'!Print_Area</vt:lpstr>
      <vt:lpstr>'15 vs Minn'!Print_Area</vt:lpstr>
      <vt:lpstr>'16 @Minn'!Print_Area</vt:lpstr>
      <vt:lpstr>'18 vs Chic'!Print_Area</vt:lpstr>
      <vt:lpstr>'2 @Chic'!Print_Area</vt:lpstr>
      <vt:lpstr>'20 @SF'!Print_Area</vt:lpstr>
      <vt:lpstr>'21 vs Minn'!Print_Area</vt:lpstr>
      <vt:lpstr>'22 vs Minn'!Print_Area</vt:lpstr>
      <vt:lpstr>'24 vs Chic'!Print_Area</vt:lpstr>
      <vt:lpstr>'25 @Dall'!Print_Area</vt:lpstr>
      <vt:lpstr>'27 vs Chic'!Print_Area</vt:lpstr>
      <vt:lpstr>'28 @Neb'!Print_Area</vt:lpstr>
      <vt:lpstr>'29 vs Chic'!Print_Area</vt:lpstr>
      <vt:lpstr>'30 vs SF'!Print_Area</vt:lpstr>
      <vt:lpstr>'31 @SF'!Print_Area</vt:lpstr>
      <vt:lpstr>'32 vs Dall'!Print_Area</vt:lpstr>
      <vt:lpstr>'33 @Minn'!Print_Area</vt:lpstr>
      <vt:lpstr>'34 @Minn'!Print_Area</vt:lpstr>
      <vt:lpstr>'35 @Dall'!Print_Area</vt:lpstr>
      <vt:lpstr>'4 @Neb'!Print_Area</vt:lpstr>
      <vt:lpstr>'5 @Minn'!Print_Area</vt:lpstr>
      <vt:lpstr>'6 vs Neb'!Print_Area</vt:lpstr>
      <vt:lpstr>'8 @Dall'!Print_Area</vt:lpstr>
      <vt:lpstr>'9 vs Neb'!Print_Area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2022-03-30T21:53:35Z</cp:lastPrinted>
  <dcterms:created xsi:type="dcterms:W3CDTF">2019-04-26T20:25:29Z</dcterms:created>
  <dcterms:modified xsi:type="dcterms:W3CDTF">2025-04-22T01:17:49Z</dcterms:modified>
</cp:coreProperties>
</file>