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Washington Metros\"/>
    </mc:Choice>
  </mc:AlternateContent>
  <xr:revisionPtr revIDLastSave="0" documentId="13_ncr:1_{2C5ED56F-8E1D-4128-9D43-2D0242CF78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2" r:id="rId1"/>
  </sheets>
  <definedNames>
    <definedName name="_xlnm.Print_Area" localSheetId="0">'79-80 Schedule-Results'!$A$1:$T$65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N21" i="2" s="1"/>
  <c r="L20" i="2"/>
  <c r="N20" i="2" s="1"/>
  <c r="T62" i="2" l="1"/>
  <c r="S62" i="2"/>
  <c r="Q62" i="2"/>
  <c r="P62" i="2"/>
  <c r="T61" i="2"/>
  <c r="S61" i="2"/>
  <c r="Q61" i="2"/>
  <c r="P61" i="2"/>
  <c r="T60" i="2"/>
  <c r="S60" i="2"/>
  <c r="Q60" i="2"/>
  <c r="P60" i="2"/>
  <c r="T59" i="2"/>
  <c r="S59" i="2"/>
  <c r="Q59" i="2"/>
  <c r="P59" i="2"/>
  <c r="T58" i="2"/>
  <c r="S58" i="2"/>
  <c r="Q58" i="2"/>
  <c r="P58" i="2"/>
  <c r="T56" i="2"/>
  <c r="S56" i="2"/>
  <c r="Q56" i="2"/>
  <c r="P56" i="2"/>
  <c r="T55" i="2"/>
  <c r="S55" i="2"/>
  <c r="Q55" i="2"/>
  <c r="P55" i="2"/>
  <c r="T54" i="2"/>
  <c r="S54" i="2"/>
  <c r="Q54" i="2"/>
  <c r="P54" i="2"/>
  <c r="T53" i="2"/>
  <c r="S53" i="2"/>
  <c r="Q53" i="2"/>
  <c r="P53" i="2"/>
  <c r="T52" i="2"/>
  <c r="S52" i="2"/>
  <c r="Q52" i="2"/>
  <c r="P52" i="2"/>
  <c r="T49" i="2"/>
  <c r="S49" i="2"/>
  <c r="Q49" i="2"/>
  <c r="P49" i="2"/>
  <c r="T48" i="2"/>
  <c r="S48" i="2"/>
  <c r="Q48" i="2"/>
  <c r="P48" i="2"/>
  <c r="T47" i="2"/>
  <c r="T64" i="2" s="1"/>
  <c r="S47" i="2"/>
  <c r="S64" i="2" s="1"/>
  <c r="Q47" i="2"/>
  <c r="Q64" i="2" s="1"/>
  <c r="P47" i="2"/>
  <c r="P64" i="2" s="1"/>
  <c r="T43" i="2"/>
  <c r="S43" i="2"/>
  <c r="Q43" i="2"/>
  <c r="P43" i="2"/>
  <c r="R43" i="2" s="1"/>
  <c r="T22" i="2"/>
  <c r="S22" i="2"/>
  <c r="Q22" i="2"/>
  <c r="P22" i="2"/>
  <c r="R22" i="2" s="1"/>
  <c r="R23" i="2" l="1"/>
  <c r="S23" i="2" s="1"/>
  <c r="R44" i="2"/>
  <c r="T44" i="2" s="1"/>
  <c r="T23" i="2" l="1"/>
  <c r="R65" i="2"/>
  <c r="S44" i="2"/>
  <c r="S65" i="2" l="1"/>
  <c r="T65" i="2"/>
</calcChain>
</file>

<file path=xl/sharedStrings.xml><?xml version="1.0" encoding="utf-8"?>
<sst xmlns="http://schemas.openxmlformats.org/spreadsheetml/2006/main" count="173" uniqueCount="88">
  <si>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</si>
  <si>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</si>
  <si>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</si>
  <si>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</si>
  <si>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</si>
  <si>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</si>
  <si>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</si>
  <si>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</si>
  <si>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</si>
  <si>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Washington Metros</t>
  </si>
  <si>
    <t>Thursday</t>
  </si>
  <si>
    <t>1-0</t>
  </si>
  <si>
    <t>San Francisco</t>
  </si>
  <si>
    <t>Washington</t>
  </si>
  <si>
    <t>0-1</t>
  </si>
  <si>
    <t>Capital Centre</t>
  </si>
  <si>
    <t>Saturday</t>
  </si>
  <si>
    <t>1-1</t>
  </si>
  <si>
    <t>New Jersey</t>
  </si>
  <si>
    <t>Dunn Sports Complex</t>
  </si>
  <si>
    <t>1-2</t>
  </si>
  <si>
    <t>New York</t>
  </si>
  <si>
    <t>2-1</t>
  </si>
  <si>
    <t>Wednesday</t>
  </si>
  <si>
    <t>Minnesota</t>
  </si>
  <si>
    <t>1-3</t>
  </si>
  <si>
    <t>Friday</t>
  </si>
  <si>
    <t>2-3</t>
  </si>
  <si>
    <t>Dallas</t>
  </si>
  <si>
    <t>Dallas-Conv. Ctr</t>
  </si>
  <si>
    <t>Sunday</t>
  </si>
  <si>
    <t>2-4</t>
  </si>
  <si>
    <t>Iowa</t>
  </si>
  <si>
    <t>4-0</t>
  </si>
  <si>
    <t>Cedar Rapids</t>
  </si>
  <si>
    <t>3-3</t>
  </si>
  <si>
    <t>2-5</t>
  </si>
  <si>
    <t>Milwaukee</t>
  </si>
  <si>
    <t>3-5</t>
  </si>
  <si>
    <t>DC</t>
  </si>
  <si>
    <t>3-6</t>
  </si>
  <si>
    <t>Houston</t>
  </si>
  <si>
    <t>7-1</t>
  </si>
  <si>
    <t>Hofheinz Pavilion</t>
  </si>
  <si>
    <t>Tuesday</t>
  </si>
  <si>
    <t>3-7</t>
  </si>
  <si>
    <t>3-10</t>
  </si>
  <si>
    <t>Milwaukee Arena</t>
  </si>
  <si>
    <t>Washington Folds</t>
  </si>
  <si>
    <t>Game #</t>
  </si>
  <si>
    <t>Coaches</t>
  </si>
  <si>
    <t>Nat Frazier</t>
  </si>
  <si>
    <t xml:space="preserve"> 0-1</t>
  </si>
  <si>
    <t xml:space="preserve"> 1-1</t>
  </si>
  <si>
    <t xml:space="preserve"> 1-2</t>
  </si>
  <si>
    <t xml:space="preserve"> 1-3</t>
  </si>
  <si>
    <t xml:space="preserve"> 2-3</t>
  </si>
  <si>
    <t xml:space="preserve"> 2-4</t>
  </si>
  <si>
    <t xml:space="preserve"> 2-5</t>
  </si>
  <si>
    <t xml:space="preserve"> 3-5</t>
  </si>
  <si>
    <t xml:space="preserve"> 3-6</t>
  </si>
  <si>
    <t xml:space="preserve"> 3-7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</si>
  <si>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</si>
  <si>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</si>
  <si>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</si>
  <si>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</si>
  <si>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</si>
  <si>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</si>
  <si>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</si>
  <si>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</si>
  <si>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Chicago</t>
  </si>
  <si>
    <t>St. Louis</t>
  </si>
  <si>
    <t>California</t>
  </si>
  <si>
    <t>New Orleans</t>
  </si>
  <si>
    <t>Totals</t>
  </si>
  <si>
    <t>Philadelphia</t>
  </si>
  <si>
    <t>Blue=Winning Team</t>
  </si>
  <si>
    <t>Red=Scheduled Game cancelled</t>
  </si>
  <si>
    <t>Madison Square Garden</t>
  </si>
  <si>
    <t>Home Attendance</t>
  </si>
  <si>
    <t>Away Attendance</t>
  </si>
  <si>
    <t>1979 - 1980  Schedule - Results</t>
  </si>
  <si>
    <t>Games w/Attend</t>
  </si>
  <si>
    <t>Away Games = 6</t>
  </si>
  <si>
    <t>Home Games = 4</t>
  </si>
  <si>
    <t>Starplex Armory</t>
  </si>
  <si>
    <t>Civic Center - Balt.</t>
  </si>
  <si>
    <t>moved to Mar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</si>
</sst>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_);_(* \(#,##0.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2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18" fillId="0" borderId="0" xfId="0" applyFont="1"/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/>
    </xf>
    <xf numFmtId="165" fontId="24" fillId="0" borderId="0" xfId="1" applyNumberFormat="1" applyFont="1"/>
    <xf numFmtId="0" fontId="21" fillId="33" borderId="0" xfId="0" applyFont="1" applyFill="1"/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13" xfId="0" applyFont="1" applyBorder="1"/>
    <xf numFmtId="0" fontId="19" fillId="0" borderId="13" xfId="0" applyFont="1" applyBorder="1" applyAlignment="1">
      <alignment horizontal="center"/>
    </xf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18" fillId="0" borderId="15" xfId="0" applyFont="1" applyBorder="1"/>
    <xf numFmtId="0" fontId="18" fillId="0" borderId="16" xfId="0" applyFont="1" applyBorder="1"/>
    <xf numFmtId="1" fontId="19" fillId="33" borderId="16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165" fontId="20" fillId="0" borderId="0" xfId="1" applyNumberFormat="1" applyFont="1"/>
    <xf numFmtId="0" fontId="27" fillId="0" borderId="0" xfId="0" applyFont="1"/>
    <xf numFmtId="164" fontId="20" fillId="0" borderId="0" xfId="0" applyNumberFormat="1" applyFont="1"/>
    <xf numFmtId="0" fontId="20" fillId="0" borderId="13" xfId="0" applyFont="1" applyBorder="1" applyAlignment="1">
      <alignment horizontal="left"/>
    </xf>
    <xf numFmtId="0" fontId="20" fillId="0" borderId="13" xfId="0" applyFont="1" applyBorder="1"/>
    <xf numFmtId="164" fontId="20" fillId="0" borderId="0" xfId="0" applyNumberFormat="1" applyFont="1" applyAlignment="1">
      <alignment horizontal="right"/>
    </xf>
    <xf numFmtId="165" fontId="20" fillId="0" borderId="0" xfId="0" applyNumberFormat="1" applyFont="1"/>
    <xf numFmtId="0" fontId="28" fillId="0" borderId="0" xfId="0" applyFont="1"/>
    <xf numFmtId="43" fontId="20" fillId="0" borderId="0" xfId="1" applyFont="1" applyAlignment="1">
      <alignment horizontal="center"/>
    </xf>
    <xf numFmtId="165" fontId="27" fillId="0" borderId="0" xfId="0" applyNumberFormat="1" applyFont="1"/>
    <xf numFmtId="0" fontId="19" fillId="34" borderId="10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1" applyNumberFormat="1" applyFont="1" applyBorder="1" applyAlignment="1">
      <alignment horizontal="center"/>
    </xf>
    <xf numFmtId="0" fontId="19" fillId="0" borderId="14" xfId="1" applyNumberFormat="1" applyFont="1" applyBorder="1" applyAlignment="1">
      <alignment horizontal="center"/>
    </xf>
    <xf numFmtId="0" fontId="19" fillId="33" borderId="10" xfId="0" applyFont="1" applyFill="1" applyBorder="1"/>
    <xf numFmtId="0" fontId="19" fillId="33" borderId="11" xfId="0" applyFont="1" applyFill="1" applyBorder="1"/>
    <xf numFmtId="0" fontId="21" fillId="33" borderId="11" xfId="0" applyFont="1" applyFill="1" applyBorder="1" applyAlignment="1">
      <alignment horizontal="center"/>
    </xf>
    <xf numFmtId="0" fontId="19" fillId="33" borderId="12" xfId="0" applyFont="1" applyFill="1" applyBorder="1"/>
    <xf numFmtId="0" fontId="21" fillId="33" borderId="13" xfId="0" applyFont="1" applyFill="1" applyBorder="1"/>
    <xf numFmtId="165" fontId="21" fillId="33" borderId="0" xfId="0" applyNumberFormat="1" applyFont="1" applyFill="1"/>
    <xf numFmtId="1" fontId="21" fillId="33" borderId="0" xfId="0" applyNumberFormat="1" applyFont="1" applyFill="1" applyAlignment="1">
      <alignment horizontal="center"/>
    </xf>
    <xf numFmtId="166" fontId="21" fillId="33" borderId="14" xfId="1" applyNumberFormat="1" applyFont="1" applyFill="1" applyBorder="1" applyAlignment="1">
      <alignment horizontal="center"/>
    </xf>
    <xf numFmtId="0" fontId="21" fillId="33" borderId="15" xfId="0" applyFont="1" applyFill="1" applyBorder="1"/>
    <xf numFmtId="0" fontId="21" fillId="33" borderId="16" xfId="0" applyFont="1" applyFill="1" applyBorder="1"/>
    <xf numFmtId="165" fontId="21" fillId="33" borderId="16" xfId="0" applyNumberFormat="1" applyFont="1" applyFill="1" applyBorder="1"/>
    <xf numFmtId="1" fontId="21" fillId="33" borderId="16" xfId="0" applyNumberFormat="1" applyFont="1" applyFill="1" applyBorder="1" applyAlignment="1">
      <alignment horizontal="center"/>
    </xf>
    <xf numFmtId="166" fontId="21" fillId="33" borderId="17" xfId="1" applyNumberFormat="1" applyFont="1" applyFill="1" applyBorder="1" applyAlignment="1">
      <alignment horizontal="center"/>
    </xf>
    <xf numFmtId="2" fontId="19" fillId="33" borderId="16" xfId="0" applyNumberFormat="1" applyFont="1" applyFill="1" applyBorder="1" applyAlignment="1">
      <alignment horizontal="center"/>
    </xf>
    <xf numFmtId="2" fontId="19" fillId="33" borderId="17" xfId="0" applyNumberFormat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85755-44B0-4448-B771-22E706BB0631}">
  <sheetPr>
    <pageSetUpPr fitToPage="1"/>
  </sheetPr>
  <dimension ref="A1:T65"/>
  <sheetViews>
    <sheetView tabSelected="1" workbookViewId="0">
      <selection activeCell="A3" sqref="A3"/>
    </sheetView>
  </sheetViews>
  <sheetFormatPr defaultRowHeight="13.2" x14ac:dyDescent="0.25"/>
  <cols>
    <col min="1" max="1" width="8" bestFit="1" customWidth="1"/>
    <col min="2" max="2" width="10.21875" bestFit="1" customWidth="1"/>
    <col min="3" max="3" width="10.21875" customWidth="1"/>
    <col min="4" max="4" width="6.77734375" customWidth="1"/>
    <col min="5" max="5" width="12.21875" customWidth="1"/>
    <col min="6" max="6" width="6" customWidth="1"/>
    <col min="7" max="7" width="6.77734375" customWidth="1"/>
    <col min="8" max="8" width="13.21875" customWidth="1"/>
    <col min="9" max="9" width="7.77734375" customWidth="1"/>
    <col min="10" max="10" width="17" customWidth="1"/>
    <col min="11" max="11" width="8.77734375" customWidth="1"/>
    <col min="12" max="12" width="15.44140625" customWidth="1"/>
    <col min="13" max="13" width="10" customWidth="1"/>
    <col min="14" max="14" width="7.5546875" customWidth="1"/>
    <col min="15" max="15" width="12.77734375" customWidth="1"/>
    <col min="16" max="16" width="5.5546875" customWidth="1"/>
    <col min="17" max="17" width="5.77734375" customWidth="1"/>
    <col min="18" max="18" width="6" bestFit="1" customWidth="1"/>
    <col min="19" max="19" width="7" customWidth="1"/>
    <col min="20" max="20" width="7.44140625" customWidth="1"/>
  </cols>
  <sheetData>
    <row r="1" spans="1:20" ht="21" x14ac:dyDescent="0.4">
      <c r="A1" s="31" t="s">
        <v>9</v>
      </c>
      <c r="B1" s="31"/>
      <c r="C1" s="31"/>
      <c r="E1" s="31" t="s">
        <v>81</v>
      </c>
      <c r="F1" s="31"/>
    </row>
    <row r="3" spans="1:20" ht="13.8" thickBot="1" x14ac:dyDescent="0.3">
      <c r="B3" s="7" t="s">
        <v>76</v>
      </c>
      <c r="E3" s="8" t="s">
        <v>77</v>
      </c>
      <c r="R3" s="2"/>
      <c r="T3" s="3"/>
    </row>
    <row r="4" spans="1:20" x14ac:dyDescent="0.25">
      <c r="A4" s="4" t="s">
        <v>49</v>
      </c>
      <c r="B4" s="5" t="s">
        <v>0</v>
      </c>
      <c r="C4" s="6" t="s">
        <v>1</v>
      </c>
      <c r="D4" s="5" t="s">
        <v>2</v>
      </c>
      <c r="E4" s="5" t="s">
        <v>3</v>
      </c>
      <c r="F4" s="5" t="s">
        <v>4</v>
      </c>
      <c r="G4" s="5" t="s">
        <v>4</v>
      </c>
      <c r="H4" s="5" t="s">
        <v>5</v>
      </c>
      <c r="I4" s="5" t="s">
        <v>2</v>
      </c>
      <c r="J4" s="5" t="s">
        <v>7</v>
      </c>
      <c r="K4" s="5" t="s">
        <v>8</v>
      </c>
      <c r="L4" s="5" t="s">
        <v>6</v>
      </c>
      <c r="M4" s="5" t="s">
        <v>50</v>
      </c>
      <c r="N4" s="5" t="s">
        <v>2</v>
      </c>
      <c r="O4" s="34" t="s">
        <v>62</v>
      </c>
      <c r="P4" s="13" t="s">
        <v>63</v>
      </c>
      <c r="Q4" s="13" t="s">
        <v>64</v>
      </c>
      <c r="R4" s="13" t="s">
        <v>65</v>
      </c>
      <c r="S4" s="13" t="s">
        <v>66</v>
      </c>
      <c r="T4" s="35" t="s">
        <v>67</v>
      </c>
    </row>
    <row r="5" spans="1:20" ht="16.95" customHeight="1" x14ac:dyDescent="0.25">
      <c r="A5">
        <v>137</v>
      </c>
      <c r="B5" s="2" t="s">
        <v>10</v>
      </c>
      <c r="C5" s="23">
        <v>29174</v>
      </c>
      <c r="D5" s="22" t="s">
        <v>11</v>
      </c>
      <c r="E5" s="7" t="s">
        <v>12</v>
      </c>
      <c r="F5" s="2">
        <v>94</v>
      </c>
      <c r="G5" s="2">
        <v>73</v>
      </c>
      <c r="H5" s="2" t="s">
        <v>13</v>
      </c>
      <c r="I5" s="22" t="s">
        <v>14</v>
      </c>
      <c r="J5" s="2" t="s">
        <v>85</v>
      </c>
      <c r="K5" s="24">
        <v>350</v>
      </c>
      <c r="L5" s="2"/>
      <c r="M5" s="2" t="s">
        <v>51</v>
      </c>
      <c r="N5" s="22" t="s">
        <v>52</v>
      </c>
      <c r="O5" s="27" t="s">
        <v>18</v>
      </c>
      <c r="P5" s="22">
        <v>0</v>
      </c>
      <c r="Q5" s="22">
        <v>1</v>
      </c>
      <c r="R5" s="26">
        <v>0</v>
      </c>
      <c r="S5" s="22">
        <v>84</v>
      </c>
      <c r="T5" s="36">
        <v>87</v>
      </c>
    </row>
    <row r="6" spans="1:20" ht="16.95" customHeight="1" x14ac:dyDescent="0.25">
      <c r="A6">
        <v>141</v>
      </c>
      <c r="B6" s="2" t="s">
        <v>16</v>
      </c>
      <c r="C6" s="23">
        <v>29176</v>
      </c>
      <c r="D6" s="22" t="s">
        <v>17</v>
      </c>
      <c r="E6" s="7" t="s">
        <v>13</v>
      </c>
      <c r="F6" s="2">
        <v>98</v>
      </c>
      <c r="G6" s="2">
        <v>90</v>
      </c>
      <c r="H6" s="2" t="s">
        <v>18</v>
      </c>
      <c r="I6" s="22" t="s">
        <v>14</v>
      </c>
      <c r="J6" s="2" t="s">
        <v>19</v>
      </c>
      <c r="K6" s="24">
        <v>2754</v>
      </c>
      <c r="L6" s="2"/>
      <c r="M6" s="2" t="s">
        <v>51</v>
      </c>
      <c r="N6" s="22" t="s">
        <v>53</v>
      </c>
      <c r="O6" s="28" t="s">
        <v>21</v>
      </c>
      <c r="P6" s="22"/>
      <c r="Q6" s="22"/>
      <c r="R6" s="26">
        <v>0</v>
      </c>
      <c r="S6" s="22"/>
      <c r="T6" s="36"/>
    </row>
    <row r="7" spans="1:20" ht="16.95" customHeight="1" x14ac:dyDescent="0.25">
      <c r="A7">
        <v>149</v>
      </c>
      <c r="B7" s="2" t="s">
        <v>16</v>
      </c>
      <c r="C7" s="23">
        <v>29183</v>
      </c>
      <c r="D7" s="22" t="s">
        <v>20</v>
      </c>
      <c r="E7" s="2" t="s">
        <v>13</v>
      </c>
      <c r="F7" s="2">
        <v>98</v>
      </c>
      <c r="G7" s="2">
        <v>114</v>
      </c>
      <c r="H7" s="7" t="s">
        <v>21</v>
      </c>
      <c r="I7" s="22" t="s">
        <v>22</v>
      </c>
      <c r="J7" s="2" t="s">
        <v>78</v>
      </c>
      <c r="K7" s="24">
        <v>1500</v>
      </c>
      <c r="L7" s="2"/>
      <c r="M7" s="2" t="s">
        <v>51</v>
      </c>
      <c r="N7" s="22" t="s">
        <v>54</v>
      </c>
      <c r="O7" s="28" t="s">
        <v>75</v>
      </c>
      <c r="P7" s="22"/>
      <c r="Q7" s="22"/>
      <c r="R7" s="26">
        <v>0</v>
      </c>
      <c r="S7" s="22"/>
      <c r="T7" s="36"/>
    </row>
    <row r="8" spans="1:20" ht="16.95" customHeight="1" x14ac:dyDescent="0.25">
      <c r="A8">
        <v>159</v>
      </c>
      <c r="B8" s="2" t="s">
        <v>23</v>
      </c>
      <c r="C8" s="23">
        <v>29187</v>
      </c>
      <c r="D8" s="22" t="s">
        <v>22</v>
      </c>
      <c r="E8" s="7" t="s">
        <v>24</v>
      </c>
      <c r="F8" s="2">
        <v>95</v>
      </c>
      <c r="G8" s="2">
        <v>79</v>
      </c>
      <c r="H8" s="2" t="s">
        <v>13</v>
      </c>
      <c r="I8" s="22" t="s">
        <v>25</v>
      </c>
      <c r="J8" s="2" t="s">
        <v>85</v>
      </c>
      <c r="K8" s="24">
        <v>500</v>
      </c>
      <c r="L8" s="2"/>
      <c r="M8" s="2" t="s">
        <v>51</v>
      </c>
      <c r="N8" s="22" t="s">
        <v>55</v>
      </c>
      <c r="O8" s="28" t="s">
        <v>13</v>
      </c>
      <c r="P8" s="22"/>
      <c r="Q8" s="22"/>
      <c r="R8" s="26">
        <v>0</v>
      </c>
      <c r="S8" s="22"/>
      <c r="T8" s="36"/>
    </row>
    <row r="9" spans="1:20" ht="16.95" customHeight="1" x14ac:dyDescent="0.25">
      <c r="A9">
        <v>164</v>
      </c>
      <c r="B9" s="2" t="s">
        <v>26</v>
      </c>
      <c r="C9" s="23">
        <v>29189</v>
      </c>
      <c r="D9" s="22" t="s">
        <v>27</v>
      </c>
      <c r="E9" s="7" t="s">
        <v>13</v>
      </c>
      <c r="F9" s="2">
        <v>105</v>
      </c>
      <c r="G9" s="2">
        <v>100</v>
      </c>
      <c r="H9" s="2" t="s">
        <v>28</v>
      </c>
      <c r="I9" s="22" t="s">
        <v>20</v>
      </c>
      <c r="J9" s="2" t="s">
        <v>29</v>
      </c>
      <c r="K9" s="24">
        <v>1242</v>
      </c>
      <c r="L9" s="2"/>
      <c r="M9" s="2" t="s">
        <v>51</v>
      </c>
      <c r="N9" s="22" t="s">
        <v>56</v>
      </c>
      <c r="O9" s="28"/>
      <c r="P9" s="22"/>
      <c r="Q9" s="22"/>
      <c r="R9" s="2"/>
      <c r="S9" s="22"/>
      <c r="T9" s="36"/>
    </row>
    <row r="10" spans="1:20" ht="16.95" customHeight="1" x14ac:dyDescent="0.25">
      <c r="A10">
        <v>170</v>
      </c>
      <c r="B10" s="2" t="s">
        <v>30</v>
      </c>
      <c r="C10" s="23">
        <v>29191</v>
      </c>
      <c r="D10" s="22" t="s">
        <v>31</v>
      </c>
      <c r="E10" s="2" t="s">
        <v>13</v>
      </c>
      <c r="F10" s="2">
        <v>88</v>
      </c>
      <c r="G10" s="2">
        <v>97</v>
      </c>
      <c r="H10" s="7" t="s">
        <v>32</v>
      </c>
      <c r="I10" s="22" t="s">
        <v>33</v>
      </c>
      <c r="J10" s="2" t="s">
        <v>34</v>
      </c>
      <c r="K10" s="24">
        <v>2171</v>
      </c>
      <c r="L10" s="2"/>
      <c r="M10" s="2" t="s">
        <v>51</v>
      </c>
      <c r="N10" s="22" t="s">
        <v>57</v>
      </c>
      <c r="O10" s="27" t="s">
        <v>70</v>
      </c>
      <c r="P10" s="22"/>
      <c r="Q10" s="22"/>
      <c r="R10" s="26">
        <v>0</v>
      </c>
      <c r="S10" s="22"/>
      <c r="T10" s="36"/>
    </row>
    <row r="11" spans="1:20" ht="16.95" customHeight="1" x14ac:dyDescent="0.25">
      <c r="A11">
        <v>176</v>
      </c>
      <c r="B11" s="2" t="s">
        <v>23</v>
      </c>
      <c r="C11" s="23">
        <v>29194</v>
      </c>
      <c r="D11" s="22" t="s">
        <v>35</v>
      </c>
      <c r="E11" s="7" t="s">
        <v>18</v>
      </c>
      <c r="F11" s="2">
        <v>87</v>
      </c>
      <c r="G11" s="2">
        <v>84</v>
      </c>
      <c r="H11" s="2" t="s">
        <v>13</v>
      </c>
      <c r="I11" s="22" t="s">
        <v>36</v>
      </c>
      <c r="J11" s="2" t="s">
        <v>15</v>
      </c>
      <c r="K11" s="24">
        <v>1500</v>
      </c>
      <c r="L11" s="2"/>
      <c r="M11" s="2" t="s">
        <v>51</v>
      </c>
      <c r="N11" s="22" t="s">
        <v>58</v>
      </c>
      <c r="O11" s="28" t="s">
        <v>32</v>
      </c>
      <c r="P11" s="22"/>
      <c r="Q11" s="22"/>
      <c r="R11" s="26">
        <v>0</v>
      </c>
      <c r="S11" s="22"/>
      <c r="T11" s="36"/>
    </row>
    <row r="12" spans="1:20" ht="16.95" customHeight="1" x14ac:dyDescent="0.25">
      <c r="A12">
        <v>181</v>
      </c>
      <c r="B12" s="2" t="s">
        <v>16</v>
      </c>
      <c r="C12" s="23">
        <v>29197</v>
      </c>
      <c r="D12" s="22" t="s">
        <v>36</v>
      </c>
      <c r="E12" s="2" t="s">
        <v>37</v>
      </c>
      <c r="F12" s="2">
        <v>92</v>
      </c>
      <c r="G12" s="2">
        <v>104</v>
      </c>
      <c r="H12" s="7" t="s">
        <v>13</v>
      </c>
      <c r="I12" s="22" t="s">
        <v>38</v>
      </c>
      <c r="J12" s="2" t="s">
        <v>86</v>
      </c>
      <c r="K12" s="24">
        <v>1300</v>
      </c>
      <c r="L12" s="2"/>
      <c r="M12" s="2" t="s">
        <v>51</v>
      </c>
      <c r="N12" s="22" t="s">
        <v>59</v>
      </c>
      <c r="O12" s="28" t="s">
        <v>37</v>
      </c>
      <c r="P12" s="22">
        <v>1</v>
      </c>
      <c r="Q12" s="22">
        <v>0</v>
      </c>
      <c r="R12" s="26">
        <v>1</v>
      </c>
      <c r="S12" s="22">
        <v>104</v>
      </c>
      <c r="T12" s="36">
        <v>92</v>
      </c>
    </row>
    <row r="13" spans="1:20" ht="16.95" customHeight="1" x14ac:dyDescent="0.25">
      <c r="B13" s="8" t="s">
        <v>10</v>
      </c>
      <c r="C13" s="9">
        <v>29202</v>
      </c>
      <c r="D13" s="10"/>
      <c r="E13" s="8" t="s">
        <v>18</v>
      </c>
      <c r="F13" s="8"/>
      <c r="G13" s="8"/>
      <c r="H13" s="8" t="s">
        <v>13</v>
      </c>
      <c r="I13" s="10"/>
      <c r="J13" s="8" t="s">
        <v>39</v>
      </c>
      <c r="K13" s="11"/>
      <c r="L13" s="8" t="s">
        <v>87</v>
      </c>
      <c r="M13" s="2"/>
      <c r="N13" s="10"/>
      <c r="O13" s="28" t="s">
        <v>24</v>
      </c>
      <c r="P13" s="22">
        <v>0</v>
      </c>
      <c r="Q13" s="22">
        <v>1</v>
      </c>
      <c r="R13" s="26">
        <v>0</v>
      </c>
      <c r="S13" s="22">
        <v>79</v>
      </c>
      <c r="T13" s="36">
        <v>95</v>
      </c>
    </row>
    <row r="14" spans="1:20" ht="16.95" customHeight="1" x14ac:dyDescent="0.25">
      <c r="A14">
        <v>201</v>
      </c>
      <c r="B14" s="2" t="s">
        <v>16</v>
      </c>
      <c r="C14" s="23">
        <v>29204</v>
      </c>
      <c r="D14" s="22" t="s">
        <v>40</v>
      </c>
      <c r="E14" s="2" t="s">
        <v>13</v>
      </c>
      <c r="F14" s="2">
        <v>89</v>
      </c>
      <c r="G14" s="2">
        <v>101</v>
      </c>
      <c r="H14" s="7" t="s">
        <v>41</v>
      </c>
      <c r="I14" s="22" t="s">
        <v>42</v>
      </c>
      <c r="J14" s="2" t="s">
        <v>43</v>
      </c>
      <c r="K14" s="24">
        <v>895</v>
      </c>
      <c r="L14" s="2"/>
      <c r="M14" s="2" t="s">
        <v>51</v>
      </c>
      <c r="N14" s="22" t="s">
        <v>60</v>
      </c>
      <c r="O14" s="28" t="s">
        <v>71</v>
      </c>
      <c r="P14" s="22"/>
      <c r="Q14" s="22"/>
      <c r="R14" s="26">
        <v>0</v>
      </c>
      <c r="S14" s="22"/>
      <c r="T14" s="36"/>
    </row>
    <row r="15" spans="1:20" ht="16.95" customHeight="1" x14ac:dyDescent="0.25">
      <c r="A15">
        <v>209</v>
      </c>
      <c r="B15" s="2" t="s">
        <v>44</v>
      </c>
      <c r="C15" s="23">
        <v>29207</v>
      </c>
      <c r="D15" s="22" t="s">
        <v>45</v>
      </c>
      <c r="E15" s="2" t="s">
        <v>13</v>
      </c>
      <c r="F15" s="2">
        <v>89</v>
      </c>
      <c r="G15" s="2">
        <v>94</v>
      </c>
      <c r="H15" s="7" t="s">
        <v>37</v>
      </c>
      <c r="I15" s="22" t="s">
        <v>46</v>
      </c>
      <c r="J15" s="2" t="s">
        <v>47</v>
      </c>
      <c r="K15" s="24">
        <v>571</v>
      </c>
      <c r="L15" s="2"/>
      <c r="M15" s="2" t="s">
        <v>51</v>
      </c>
      <c r="N15" s="22" t="s">
        <v>61</v>
      </c>
      <c r="O15" s="28"/>
      <c r="P15" s="2"/>
      <c r="Q15" s="2"/>
      <c r="R15" s="2"/>
      <c r="S15" s="22"/>
      <c r="T15" s="36"/>
    </row>
    <row r="16" spans="1:20" ht="16.95" customHeight="1" x14ac:dyDescent="0.25">
      <c r="B16" s="8" t="s">
        <v>10</v>
      </c>
      <c r="C16" s="9">
        <v>29209</v>
      </c>
      <c r="D16" s="10"/>
      <c r="E16" s="8" t="s">
        <v>32</v>
      </c>
      <c r="F16" s="8"/>
      <c r="G16" s="8"/>
      <c r="H16" s="8" t="s">
        <v>13</v>
      </c>
      <c r="I16" s="10"/>
      <c r="J16" s="8"/>
      <c r="K16" s="24"/>
      <c r="L16" s="8" t="s">
        <v>48</v>
      </c>
      <c r="M16" s="8"/>
      <c r="N16" s="8"/>
      <c r="O16" s="28" t="s">
        <v>72</v>
      </c>
      <c r="P16" s="2"/>
      <c r="Q16" s="2"/>
      <c r="R16" s="26">
        <v>0</v>
      </c>
      <c r="S16" s="22"/>
      <c r="T16" s="36"/>
    </row>
    <row r="17" spans="1:20" x14ac:dyDescent="0.25">
      <c r="O17" s="28" t="s">
        <v>28</v>
      </c>
      <c r="P17" s="22"/>
      <c r="Q17" s="22"/>
      <c r="R17" s="26">
        <v>0</v>
      </c>
      <c r="S17" s="22"/>
      <c r="T17" s="36"/>
    </row>
    <row r="18" spans="1:20" ht="13.8" thickBot="1" x14ac:dyDescent="0.3">
      <c r="E18" s="2"/>
      <c r="J18" s="2"/>
      <c r="K18" s="30"/>
      <c r="L18" s="22"/>
      <c r="M18" s="32"/>
      <c r="O18" s="28" t="s">
        <v>41</v>
      </c>
      <c r="P18" s="22"/>
      <c r="Q18" s="22"/>
      <c r="R18" s="26">
        <v>0</v>
      </c>
      <c r="S18" s="22"/>
      <c r="T18" s="36"/>
    </row>
    <row r="19" spans="1:20" ht="16.95" customHeight="1" x14ac:dyDescent="0.25">
      <c r="J19" s="42"/>
      <c r="K19" s="43"/>
      <c r="L19" s="43"/>
      <c r="M19" s="44" t="s">
        <v>82</v>
      </c>
      <c r="N19" s="45"/>
      <c r="O19" s="28" t="s">
        <v>73</v>
      </c>
      <c r="P19" s="22"/>
      <c r="Q19" s="22"/>
      <c r="R19" s="26">
        <v>1</v>
      </c>
      <c r="S19" s="22"/>
      <c r="T19" s="36"/>
    </row>
    <row r="20" spans="1:20" ht="16.95" customHeight="1" x14ac:dyDescent="0.25">
      <c r="J20" s="46" t="s">
        <v>84</v>
      </c>
      <c r="K20" s="12" t="s">
        <v>79</v>
      </c>
      <c r="L20" s="47">
        <f>+K5+K11+K12+K8</f>
        <v>3650</v>
      </c>
      <c r="M20" s="48">
        <v>4</v>
      </c>
      <c r="N20" s="49">
        <f>+L20/M20</f>
        <v>912.5</v>
      </c>
      <c r="O20" s="28" t="s">
        <v>12</v>
      </c>
      <c r="P20" s="22">
        <v>0</v>
      </c>
      <c r="Q20" s="22">
        <v>1</v>
      </c>
      <c r="R20" s="26">
        <v>0</v>
      </c>
      <c r="S20" s="22">
        <v>73</v>
      </c>
      <c r="T20" s="36">
        <v>94</v>
      </c>
    </row>
    <row r="21" spans="1:20" ht="16.95" customHeight="1" thickBot="1" x14ac:dyDescent="0.3">
      <c r="J21" s="50" t="s">
        <v>83</v>
      </c>
      <c r="K21" s="51" t="s">
        <v>80</v>
      </c>
      <c r="L21" s="52">
        <f>+K6+K7+K9+K10+K14+K15</f>
        <v>9133</v>
      </c>
      <c r="M21" s="53">
        <v>6</v>
      </c>
      <c r="N21" s="54">
        <f>+L21/M21</f>
        <v>1522.1666666666667</v>
      </c>
      <c r="O21" s="15"/>
      <c r="S21" s="37"/>
      <c r="T21" s="38"/>
    </row>
    <row r="22" spans="1:20" x14ac:dyDescent="0.25">
      <c r="O22" s="16" t="s">
        <v>74</v>
      </c>
      <c r="P22" s="14">
        <f>SUM(P5:P20)</f>
        <v>1</v>
      </c>
      <c r="Q22" s="14">
        <f>SUM(Q5:Q20)</f>
        <v>3</v>
      </c>
      <c r="R22" s="17">
        <f>+P22/(P22+Q22)</f>
        <v>0.25</v>
      </c>
      <c r="S22" s="14">
        <f>SUM(S5:S20)</f>
        <v>340</v>
      </c>
      <c r="T22" s="39">
        <f>SUM(T5:T20)</f>
        <v>368</v>
      </c>
    </row>
    <row r="23" spans="1:20" ht="13.8" thickBot="1" x14ac:dyDescent="0.3">
      <c r="O23" s="19"/>
      <c r="P23" s="20"/>
      <c r="Q23" s="20"/>
      <c r="R23" s="21">
        <f>+P22+Q22</f>
        <v>4</v>
      </c>
      <c r="S23" s="55">
        <f>+S22/R23</f>
        <v>85</v>
      </c>
      <c r="T23" s="56">
        <f>+T22/R23</f>
        <v>92</v>
      </c>
    </row>
    <row r="24" spans="1:20" ht="13.8" thickBot="1" x14ac:dyDescent="0.3">
      <c r="O24" s="25"/>
      <c r="P24" s="25"/>
      <c r="Q24" s="25"/>
      <c r="R24" s="33"/>
      <c r="S24" s="3"/>
      <c r="T24" s="3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4" t="s">
        <v>68</v>
      </c>
      <c r="P25" s="13" t="s">
        <v>63</v>
      </c>
      <c r="Q25" s="13" t="s">
        <v>64</v>
      </c>
      <c r="R25" s="13" t="s">
        <v>65</v>
      </c>
      <c r="S25" s="13" t="s">
        <v>66</v>
      </c>
      <c r="T25" s="35" t="s">
        <v>67</v>
      </c>
    </row>
    <row r="26" spans="1:20" x14ac:dyDescent="0.25">
      <c r="O26" s="27" t="s">
        <v>18</v>
      </c>
      <c r="P26" s="22">
        <v>1</v>
      </c>
      <c r="Q26" s="22">
        <v>0</v>
      </c>
      <c r="R26" s="26">
        <v>0</v>
      </c>
      <c r="S26" s="22">
        <v>98</v>
      </c>
      <c r="T26" s="36">
        <v>90</v>
      </c>
    </row>
    <row r="27" spans="1:20" x14ac:dyDescent="0.25">
      <c r="O27" s="28" t="s">
        <v>21</v>
      </c>
      <c r="P27" s="22">
        <v>0</v>
      </c>
      <c r="Q27" s="22">
        <v>1</v>
      </c>
      <c r="R27" s="26">
        <v>0</v>
      </c>
      <c r="S27" s="22">
        <v>98</v>
      </c>
      <c r="T27" s="36">
        <v>114</v>
      </c>
    </row>
    <row r="28" spans="1:20" x14ac:dyDescent="0.25">
      <c r="O28" s="28" t="s">
        <v>75</v>
      </c>
      <c r="P28" s="22"/>
      <c r="Q28" s="22"/>
      <c r="R28" s="26">
        <v>0</v>
      </c>
      <c r="S28" s="22"/>
      <c r="T28" s="36"/>
    </row>
    <row r="29" spans="1:20" x14ac:dyDescent="0.25">
      <c r="O29" s="28" t="s">
        <v>13</v>
      </c>
      <c r="P29" s="22"/>
      <c r="Q29" s="22"/>
      <c r="R29" s="26">
        <v>0</v>
      </c>
      <c r="S29" s="22"/>
      <c r="T29" s="36"/>
    </row>
    <row r="30" spans="1:20" x14ac:dyDescent="0.25">
      <c r="O30" s="28"/>
      <c r="P30" s="22"/>
      <c r="Q30" s="22"/>
      <c r="R30" s="2"/>
      <c r="S30" s="22"/>
      <c r="T30" s="36"/>
    </row>
    <row r="31" spans="1:20" x14ac:dyDescent="0.25">
      <c r="O31" s="27" t="s">
        <v>70</v>
      </c>
      <c r="P31" s="22"/>
      <c r="Q31" s="22"/>
      <c r="R31" s="26">
        <v>0</v>
      </c>
      <c r="S31" s="22"/>
      <c r="T31" s="36"/>
    </row>
    <row r="32" spans="1:20" x14ac:dyDescent="0.25">
      <c r="O32" s="28" t="s">
        <v>32</v>
      </c>
      <c r="P32" s="22">
        <v>0</v>
      </c>
      <c r="Q32" s="22">
        <v>1</v>
      </c>
      <c r="R32" s="26">
        <v>0</v>
      </c>
      <c r="S32" s="22">
        <v>88</v>
      </c>
      <c r="T32" s="36">
        <v>97</v>
      </c>
    </row>
    <row r="33" spans="15:20" x14ac:dyDescent="0.25">
      <c r="O33" s="28" t="s">
        <v>37</v>
      </c>
      <c r="P33" s="22">
        <v>0</v>
      </c>
      <c r="Q33" s="22">
        <v>1</v>
      </c>
      <c r="R33" s="26">
        <v>0</v>
      </c>
      <c r="S33" s="22">
        <v>89</v>
      </c>
      <c r="T33" s="36">
        <v>94</v>
      </c>
    </row>
    <row r="34" spans="15:20" x14ac:dyDescent="0.25">
      <c r="O34" s="28" t="s">
        <v>24</v>
      </c>
      <c r="P34" s="22"/>
      <c r="Q34" s="22"/>
      <c r="R34" s="26">
        <v>0</v>
      </c>
      <c r="S34" s="22"/>
      <c r="T34" s="36"/>
    </row>
    <row r="35" spans="15:20" x14ac:dyDescent="0.25">
      <c r="O35" s="28" t="s">
        <v>71</v>
      </c>
      <c r="P35" s="22"/>
      <c r="Q35" s="22"/>
      <c r="R35" s="26">
        <v>0</v>
      </c>
      <c r="S35" s="22"/>
      <c r="T35" s="36"/>
    </row>
    <row r="36" spans="15:20" x14ac:dyDescent="0.25">
      <c r="O36" s="28"/>
      <c r="P36" s="2"/>
      <c r="Q36" s="2"/>
      <c r="R36" s="2"/>
      <c r="S36" s="22"/>
      <c r="T36" s="36"/>
    </row>
    <row r="37" spans="15:20" x14ac:dyDescent="0.25">
      <c r="O37" s="28" t="s">
        <v>72</v>
      </c>
      <c r="P37" s="22"/>
      <c r="Q37" s="22"/>
      <c r="R37" s="26">
        <v>0</v>
      </c>
      <c r="S37" s="22"/>
      <c r="T37" s="36"/>
    </row>
    <row r="38" spans="15:20" x14ac:dyDescent="0.25">
      <c r="O38" s="28" t="s">
        <v>28</v>
      </c>
      <c r="P38" s="22">
        <v>1</v>
      </c>
      <c r="Q38" s="22">
        <v>0</v>
      </c>
      <c r="R38" s="26">
        <v>0</v>
      </c>
      <c r="S38" s="22">
        <v>105</v>
      </c>
      <c r="T38" s="36">
        <v>100</v>
      </c>
    </row>
    <row r="39" spans="15:20" x14ac:dyDescent="0.25">
      <c r="O39" s="28" t="s">
        <v>41</v>
      </c>
      <c r="P39" s="22">
        <v>0</v>
      </c>
      <c r="Q39" s="22">
        <v>1</v>
      </c>
      <c r="R39" s="26">
        <v>0</v>
      </c>
      <c r="S39" s="22">
        <v>89</v>
      </c>
      <c r="T39" s="36">
        <v>101</v>
      </c>
    </row>
    <row r="40" spans="15:20" x14ac:dyDescent="0.25">
      <c r="O40" s="28" t="s">
        <v>73</v>
      </c>
      <c r="P40" s="22"/>
      <c r="Q40" s="22"/>
      <c r="R40" s="26">
        <v>0</v>
      </c>
      <c r="S40" s="22"/>
      <c r="T40" s="36"/>
    </row>
    <row r="41" spans="15:20" x14ac:dyDescent="0.25">
      <c r="O41" s="28" t="s">
        <v>12</v>
      </c>
      <c r="P41" s="22"/>
      <c r="Q41" s="22"/>
      <c r="R41" s="26">
        <v>0</v>
      </c>
      <c r="S41" s="22"/>
      <c r="T41" s="36"/>
    </row>
    <row r="42" spans="15:20" x14ac:dyDescent="0.25">
      <c r="O42" s="15"/>
      <c r="S42" s="37"/>
      <c r="T42" s="38"/>
    </row>
    <row r="43" spans="15:20" x14ac:dyDescent="0.25">
      <c r="O43" s="15"/>
      <c r="P43" s="14">
        <f>SUM(P26:P41)</f>
        <v>2</v>
      </c>
      <c r="Q43" s="14">
        <f>SUM(Q26:Q41)</f>
        <v>4</v>
      </c>
      <c r="R43" s="17">
        <f>+P43/(P43+Q43)</f>
        <v>0.33333333333333331</v>
      </c>
      <c r="S43" s="14">
        <f>SUM(S26:S41)</f>
        <v>567</v>
      </c>
      <c r="T43" s="39">
        <f>SUM(T26:T41)</f>
        <v>596</v>
      </c>
    </row>
    <row r="44" spans="15:20" ht="13.8" thickBot="1" x14ac:dyDescent="0.3">
      <c r="O44" s="19"/>
      <c r="P44" s="20"/>
      <c r="Q44" s="20"/>
      <c r="R44" s="21">
        <f>+P43+Q43</f>
        <v>6</v>
      </c>
      <c r="S44" s="55">
        <f>+S43/R44</f>
        <v>94.5</v>
      </c>
      <c r="T44" s="56">
        <f>+T43/R44</f>
        <v>99.333333333333329</v>
      </c>
    </row>
    <row r="45" spans="15:20" ht="13.8" thickBot="1" x14ac:dyDescent="0.3">
      <c r="S45" s="37"/>
      <c r="T45" s="37"/>
    </row>
    <row r="46" spans="15:20" x14ac:dyDescent="0.25">
      <c r="O46" s="34" t="s">
        <v>69</v>
      </c>
      <c r="P46" s="13" t="s">
        <v>63</v>
      </c>
      <c r="Q46" s="13" t="s">
        <v>64</v>
      </c>
      <c r="R46" s="13" t="s">
        <v>65</v>
      </c>
      <c r="S46" s="13" t="s">
        <v>66</v>
      </c>
      <c r="T46" s="35" t="s">
        <v>67</v>
      </c>
    </row>
    <row r="47" spans="15:20" x14ac:dyDescent="0.25">
      <c r="O47" s="27" t="s">
        <v>18</v>
      </c>
      <c r="P47" s="22">
        <f t="shared" ref="P47:Q49" si="0">P5+P26</f>
        <v>1</v>
      </c>
      <c r="Q47" s="22">
        <f t="shared" si="0"/>
        <v>1</v>
      </c>
      <c r="R47" s="26">
        <v>0.5</v>
      </c>
      <c r="S47" s="22">
        <f t="shared" ref="S47:T49" si="1">S5+S26</f>
        <v>182</v>
      </c>
      <c r="T47" s="36">
        <f t="shared" si="1"/>
        <v>177</v>
      </c>
    </row>
    <row r="48" spans="15:20" x14ac:dyDescent="0.25">
      <c r="O48" s="28" t="s">
        <v>21</v>
      </c>
      <c r="P48" s="22">
        <f t="shared" si="0"/>
        <v>0</v>
      </c>
      <c r="Q48" s="22">
        <f t="shared" si="0"/>
        <v>1</v>
      </c>
      <c r="R48" s="26">
        <v>0</v>
      </c>
      <c r="S48" s="22">
        <f t="shared" si="1"/>
        <v>98</v>
      </c>
      <c r="T48" s="36">
        <f t="shared" si="1"/>
        <v>114</v>
      </c>
    </row>
    <row r="49" spans="15:20" x14ac:dyDescent="0.25">
      <c r="O49" s="28" t="s">
        <v>75</v>
      </c>
      <c r="P49" s="22">
        <f t="shared" si="0"/>
        <v>0</v>
      </c>
      <c r="Q49" s="22">
        <f t="shared" si="0"/>
        <v>0</v>
      </c>
      <c r="R49" s="26">
        <v>0</v>
      </c>
      <c r="S49" s="22">
        <f t="shared" si="1"/>
        <v>0</v>
      </c>
      <c r="T49" s="36">
        <f t="shared" si="1"/>
        <v>0</v>
      </c>
    </row>
    <row r="50" spans="15:20" x14ac:dyDescent="0.25">
      <c r="O50" s="28" t="s">
        <v>13</v>
      </c>
      <c r="P50" s="22"/>
      <c r="Q50" s="22"/>
      <c r="R50" s="26">
        <v>0</v>
      </c>
      <c r="S50" s="22"/>
      <c r="T50" s="36"/>
    </row>
    <row r="51" spans="15:20" x14ac:dyDescent="0.25">
      <c r="O51" s="28"/>
      <c r="P51" s="22"/>
      <c r="Q51" s="22"/>
      <c r="R51" s="22"/>
      <c r="S51" s="22"/>
      <c r="T51" s="36"/>
    </row>
    <row r="52" spans="15:20" x14ac:dyDescent="0.25">
      <c r="O52" s="27" t="s">
        <v>70</v>
      </c>
      <c r="P52" s="22">
        <f t="shared" ref="P52:Q56" si="2">P10+P31</f>
        <v>0</v>
      </c>
      <c r="Q52" s="22">
        <f t="shared" si="2"/>
        <v>0</v>
      </c>
      <c r="R52" s="26">
        <v>0</v>
      </c>
      <c r="S52" s="22">
        <f t="shared" ref="S52:T56" si="3">S10+S31</f>
        <v>0</v>
      </c>
      <c r="T52" s="36">
        <f t="shared" si="3"/>
        <v>0</v>
      </c>
    </row>
    <row r="53" spans="15:20" x14ac:dyDescent="0.25">
      <c r="O53" s="28" t="s">
        <v>32</v>
      </c>
      <c r="P53" s="22">
        <f t="shared" si="2"/>
        <v>0</v>
      </c>
      <c r="Q53" s="22">
        <f t="shared" si="2"/>
        <v>1</v>
      </c>
      <c r="R53" s="26">
        <v>0</v>
      </c>
      <c r="S53" s="22">
        <f t="shared" si="3"/>
        <v>88</v>
      </c>
      <c r="T53" s="36">
        <f t="shared" si="3"/>
        <v>97</v>
      </c>
    </row>
    <row r="54" spans="15:20" x14ac:dyDescent="0.25">
      <c r="O54" s="28" t="s">
        <v>37</v>
      </c>
      <c r="P54" s="22">
        <f t="shared" si="2"/>
        <v>1</v>
      </c>
      <c r="Q54" s="22">
        <f t="shared" si="2"/>
        <v>1</v>
      </c>
      <c r="R54" s="26">
        <v>0.5</v>
      </c>
      <c r="S54" s="22">
        <f t="shared" si="3"/>
        <v>193</v>
      </c>
      <c r="T54" s="36">
        <f t="shared" si="3"/>
        <v>186</v>
      </c>
    </row>
    <row r="55" spans="15:20" x14ac:dyDescent="0.25">
      <c r="O55" s="28" t="s">
        <v>24</v>
      </c>
      <c r="P55" s="22">
        <f t="shared" si="2"/>
        <v>0</v>
      </c>
      <c r="Q55" s="22">
        <f t="shared" si="2"/>
        <v>1</v>
      </c>
      <c r="R55" s="26">
        <v>0</v>
      </c>
      <c r="S55" s="22">
        <f t="shared" si="3"/>
        <v>79</v>
      </c>
      <c r="T55" s="36">
        <f t="shared" si="3"/>
        <v>95</v>
      </c>
    </row>
    <row r="56" spans="15:20" x14ac:dyDescent="0.25">
      <c r="O56" s="28" t="s">
        <v>71</v>
      </c>
      <c r="P56" s="22">
        <f t="shared" si="2"/>
        <v>0</v>
      </c>
      <c r="Q56" s="22">
        <f t="shared" si="2"/>
        <v>0</v>
      </c>
      <c r="R56" s="26">
        <v>0</v>
      </c>
      <c r="S56" s="22">
        <f t="shared" si="3"/>
        <v>0</v>
      </c>
      <c r="T56" s="36">
        <f t="shared" si="3"/>
        <v>0</v>
      </c>
    </row>
    <row r="57" spans="15:20" x14ac:dyDescent="0.25">
      <c r="O57" s="28"/>
      <c r="P57" s="2"/>
      <c r="Q57" s="2"/>
      <c r="R57" s="2"/>
      <c r="S57" s="22"/>
      <c r="T57" s="36"/>
    </row>
    <row r="58" spans="15:20" x14ac:dyDescent="0.25">
      <c r="O58" s="28" t="s">
        <v>72</v>
      </c>
      <c r="P58" s="22">
        <f t="shared" ref="P58:Q62" si="4">P16+P37</f>
        <v>0</v>
      </c>
      <c r="Q58" s="22">
        <f t="shared" si="4"/>
        <v>0</v>
      </c>
      <c r="R58" s="26">
        <v>0</v>
      </c>
      <c r="S58" s="22">
        <f t="shared" ref="S58:T62" si="5">S16+S37</f>
        <v>0</v>
      </c>
      <c r="T58" s="36">
        <f t="shared" si="5"/>
        <v>0</v>
      </c>
    </row>
    <row r="59" spans="15:20" x14ac:dyDescent="0.25">
      <c r="O59" s="28" t="s">
        <v>28</v>
      </c>
      <c r="P59" s="22">
        <f t="shared" si="4"/>
        <v>1</v>
      </c>
      <c r="Q59" s="22">
        <f t="shared" si="4"/>
        <v>0</v>
      </c>
      <c r="R59" s="26">
        <v>1</v>
      </c>
      <c r="S59" s="22">
        <f t="shared" si="5"/>
        <v>105</v>
      </c>
      <c r="T59" s="36">
        <f t="shared" si="5"/>
        <v>100</v>
      </c>
    </row>
    <row r="60" spans="15:20" x14ac:dyDescent="0.25">
      <c r="O60" s="28" t="s">
        <v>41</v>
      </c>
      <c r="P60" s="22">
        <f t="shared" si="4"/>
        <v>0</v>
      </c>
      <c r="Q60" s="22">
        <f t="shared" si="4"/>
        <v>1</v>
      </c>
      <c r="R60" s="26">
        <v>0</v>
      </c>
      <c r="S60" s="22">
        <f t="shared" si="5"/>
        <v>89</v>
      </c>
      <c r="T60" s="36">
        <f t="shared" si="5"/>
        <v>101</v>
      </c>
    </row>
    <row r="61" spans="15:20" x14ac:dyDescent="0.25">
      <c r="O61" s="28" t="s">
        <v>73</v>
      </c>
      <c r="P61" s="22">
        <f t="shared" si="4"/>
        <v>0</v>
      </c>
      <c r="Q61" s="22">
        <f t="shared" si="4"/>
        <v>0</v>
      </c>
      <c r="R61" s="29">
        <v>0</v>
      </c>
      <c r="S61" s="22">
        <f t="shared" si="5"/>
        <v>0</v>
      </c>
      <c r="T61" s="36">
        <f t="shared" si="5"/>
        <v>0</v>
      </c>
    </row>
    <row r="62" spans="15:20" x14ac:dyDescent="0.25">
      <c r="O62" s="28" t="s">
        <v>12</v>
      </c>
      <c r="P62" s="22">
        <f t="shared" si="4"/>
        <v>0</v>
      </c>
      <c r="Q62" s="22">
        <f t="shared" si="4"/>
        <v>1</v>
      </c>
      <c r="R62" s="26">
        <v>0</v>
      </c>
      <c r="S62" s="22">
        <f t="shared" si="5"/>
        <v>73</v>
      </c>
      <c r="T62" s="36">
        <f t="shared" si="5"/>
        <v>94</v>
      </c>
    </row>
    <row r="63" spans="15:20" x14ac:dyDescent="0.25">
      <c r="O63" s="15"/>
      <c r="S63" s="37"/>
      <c r="T63" s="38"/>
    </row>
    <row r="64" spans="15:20" x14ac:dyDescent="0.25">
      <c r="O64" s="15"/>
      <c r="P64" s="14">
        <f>SUM(P47:P62)</f>
        <v>3</v>
      </c>
      <c r="Q64" s="14">
        <f>SUM(Q47:Q62)</f>
        <v>7</v>
      </c>
      <c r="R64" s="18">
        <v>0.2</v>
      </c>
      <c r="S64" s="40">
        <f>SUM(S47:S62)</f>
        <v>907</v>
      </c>
      <c r="T64" s="41">
        <f>SUM(T47:T62)</f>
        <v>964</v>
      </c>
    </row>
    <row r="65" spans="15:20" ht="13.8" thickBot="1" x14ac:dyDescent="0.3">
      <c r="O65" s="19"/>
      <c r="P65" s="20"/>
      <c r="Q65" s="20"/>
      <c r="R65" s="21">
        <f>+R23+R44</f>
        <v>10</v>
      </c>
      <c r="S65" s="55">
        <f>+S64/R65</f>
        <v>90.7</v>
      </c>
      <c r="T65" s="56">
        <f>+T64/R65</f>
        <v>96.4</v>
      </c>
    </row>
  </sheetData>
  <sheetProtection sheet="1" objects="1" scenarios="1"/>
  <pageMargins left="0.2" right="0.2" top="0.25" bottom="0.2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T. Davis</cp:lastModifiedBy>
  <cp:lastPrinted>2024-11-29T18:04:05Z</cp:lastPrinted>
  <dcterms:created xsi:type="dcterms:W3CDTF">2006-05-06T01:13:29Z</dcterms:created>
  <dcterms:modified xsi:type="dcterms:W3CDTF">2025-06-21T19:54:57Z</dcterms:modified>
</cp:coreProperties>
</file>